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externalReferences>
    <externalReference r:id="rId5"/>
  </externalReferences>
  <definedNames>
    <definedName name="_xlnm.Print_Area" localSheetId="0">'форма 1'!$A$1:$G$116</definedName>
  </definedNames>
  <calcPr fullCalcOnLoad="1"/>
</workbook>
</file>

<file path=xl/sharedStrings.xml><?xml version="1.0" encoding="utf-8"?>
<sst xmlns="http://schemas.openxmlformats.org/spreadsheetml/2006/main" count="237" uniqueCount="176">
  <si>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</si>
  <si>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</si>
  <si>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</si>
  <si>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</si>
  <si>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</si>
  <si>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</si>
  <si>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</si>
  <si>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</si>
  <si>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</si>
  <si>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</si>
  <si>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</si>
  <si>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</si>
  <si>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</si>
  <si>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</si>
  <si>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</si>
  <si>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</si>
  <si>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</si>
  <si>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</si>
  <si>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</si>
  <si>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</si>
  <si>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</si>
  <si>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</si>
  <si>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</si>
  <si>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</si>
  <si>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</si>
  <si>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</si>
  <si>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</si>
  <si>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</si>
  <si>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</si>
  <si>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</si>
  <si>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</si>
  <si>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</si>
  <si>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</si>
  <si>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</si>
  <si>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</si>
  <si>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</si>
  <si>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</si>
  <si>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</si>
  <si>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</si>
  <si>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</si>
  <si>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</si>
  <si>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</si>
  <si>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</si>
  <si>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</si>
  <si>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</si>
  <si>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</si>
  <si>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</si>
  <si>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</si>
  <si>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</si>
  <si>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</si>
  <si>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</si>
  <si>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</si>
  <si>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</si>
  <si>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</si>
  <si>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</si>
  <si>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</si>
  <si>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</si>
  <si>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</si>
  <si>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</si>
  <si>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</si>
  <si>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</si>
  <si>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</si>
  <si>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</si>
  <si>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</si>
  <si>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</si>
  <si>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</si>
  <si>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</si>
  <si>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</si>
  <si>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</si>
  <si>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</si>
  <si>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</si>
  <si>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</si>
  <si>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</si>
  <si>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</si>
  <si>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</si>
  <si>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</si>
  <si>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</si>
  <si>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</si>
  <si>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</si>
  <si>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</si>
  <si>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</si>
  <si>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</si>
  <si>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</si>
  <si>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</si>
  <si>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</si>
  <si>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</si>
  <si>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</si>
  <si>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</si>
  <si>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</si>
  <si>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</si>
  <si>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</si>
  <si>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</si>
  <si>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</si>
  <si>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</si>
  <si>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</si>
  <si>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</si>
  <si>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</si>
  <si>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</si>
  <si>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</si>
  <si>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</si>
  <si>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</si>
  <si>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</si>
  <si>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</si>
  <si>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</si>
  <si>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</si>
  <si>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</si>
  <si>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</si>
  <si>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</si>
  <si>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</si>
  <si>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</si>
  <si>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</si>
  <si>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</si>
  <si>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</si>
  <si>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</si>
  <si>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</si>
  <si>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</si>
  <si>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</si>
  <si>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</si>
  <si>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</si>
  <si>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</si>
  <si>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</si>
  <si>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</si>
  <si>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</si>
  <si>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</si>
  <si>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</si>
  <si>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</si>
  <si>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</si>
  <si>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</si>
  <si>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</si>
  <si>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</si>
  <si>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Територія </t>
  </si>
  <si>
    <t>Організаційно-правова форма господарювання </t>
  </si>
  <si>
    <t>Вид економічної діяльності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</si>
  <si>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</si>
  <si>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</si>
  <si>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</si>
  <si>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</si>
  <si>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</si>
  <si>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</si>
  <si>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</si>
  <si>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</si>
  <si>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</si>
  <si>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</si>
  <si>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</si>
  <si>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</si>
  <si>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</si>
  <si>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</si>
  <si>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</si>
  <si>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</si>
  <si>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</si>
  <si>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</si>
  <si>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</si>
  <si>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</si>
  <si>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</si>
  <si>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</si>
  <si>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</si>
  <si>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</si>
  <si>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</si>
  <si>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</si>
  <si>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</si>
  <si>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</si>
  <si>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</si>
  <si>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</si>
  <si>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</si>
  <si>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</si>
  <si>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</si>
  <si>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</si>
  <si>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"Центральна ТІДГК"</t>
    </r>
  </si>
  <si>
    <t>71.12</t>
  </si>
  <si>
    <r>
      <t xml:space="preserve">Адреса, телефон                          </t>
    </r>
    <r>
      <rPr>
        <b/>
        <i/>
        <sz val="10"/>
        <rFont val="Times New Roman"/>
        <family val="1"/>
      </rPr>
      <t xml:space="preserve">м.Київ, вул.С.Перовської, 10 </t>
    </r>
  </si>
  <si>
    <t>Підприємство                         ДО "Центральна ТІДГК"</t>
  </si>
  <si>
    <t>Грасевич І.І.</t>
  </si>
  <si>
    <t>Усанова Л.С.</t>
  </si>
  <si>
    <t>Керівник</t>
  </si>
  <si>
    <t>на  31.03. 2018 р.</t>
  </si>
  <si>
    <t xml:space="preserve">        за    І-й квартал   2018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</si>
</sst>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3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30" borderId="12" xfId="0" applyFont="1" applyFill="1" applyBorder="1" applyAlignment="1">
      <alignment wrapText="1"/>
    </xf>
    <xf numFmtId="0" fontId="23" fillId="30" borderId="16" xfId="0" applyFont="1" applyFill="1" applyBorder="1" applyAlignment="1">
      <alignment wrapText="1"/>
    </xf>
    <xf numFmtId="0" fontId="23" fillId="30" borderId="13" xfId="0" applyFont="1" applyFill="1" applyBorder="1" applyAlignment="1">
      <alignment wrapText="1"/>
    </xf>
    <xf numFmtId="0" fontId="23" fillId="30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30" borderId="20" xfId="0" applyFont="1" applyFill="1" applyBorder="1" applyAlignment="1">
      <alignment wrapText="1"/>
    </xf>
    <xf numFmtId="0" fontId="23" fillId="30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30" borderId="12" xfId="0" applyFont="1" applyFill="1" applyBorder="1" applyAlignment="1">
      <alignment wrapText="1"/>
    </xf>
    <xf numFmtId="0" fontId="24" fillId="30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30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30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29" fillId="30" borderId="38" xfId="0" applyFont="1" applyFill="1" applyBorder="1" applyAlignment="1">
      <alignment horizontal="center" wrapText="1"/>
    </xf>
    <xf numFmtId="0" fontId="3" fillId="30" borderId="12" xfId="0" applyFont="1" applyFill="1" applyBorder="1" applyAlignment="1">
      <alignment horizontal="center"/>
    </xf>
    <xf numFmtId="0" fontId="29" fillId="30" borderId="33" xfId="0" applyFont="1" applyFill="1" applyBorder="1" applyAlignment="1">
      <alignment horizontal="center" wrapText="1"/>
    </xf>
    <xf numFmtId="0" fontId="3" fillId="30" borderId="0" xfId="0" applyFont="1" applyFill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21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30" borderId="34" xfId="0" applyFont="1" applyFill="1" applyBorder="1" applyAlignment="1">
      <alignment wrapText="1"/>
    </xf>
    <xf numFmtId="0" fontId="23" fillId="30" borderId="35" xfId="0" applyFont="1" applyFill="1" applyBorder="1" applyAlignment="1">
      <alignment wrapText="1"/>
    </xf>
    <xf numFmtId="0" fontId="23" fillId="30" borderId="40" xfId="0" applyFont="1" applyFill="1" applyBorder="1" applyAlignment="1">
      <alignment wrapText="1"/>
    </xf>
    <xf numFmtId="0" fontId="23" fillId="30" borderId="17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30" borderId="16" xfId="0" applyFont="1" applyFill="1" applyBorder="1" applyAlignment="1">
      <alignment horizontal="center" wrapText="1"/>
    </xf>
    <xf numFmtId="0" fontId="3" fillId="30" borderId="17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30" borderId="16" xfId="0" applyFont="1" applyFill="1" applyBorder="1" applyAlignment="1">
      <alignment horizontal="center" wrapText="1"/>
    </xf>
    <xf numFmtId="0" fontId="29" fillId="30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62;&#1077;&#1085;&#1090;&#1088;&#1072;&#1083;&#1100;&#1085;&#1072;%20&#1058;&#1030;&#1044;&#1043;&#1050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113">
          <cell r="D113" t="str">
            <v>Грасевич І.І.</v>
          </cell>
        </row>
        <row r="115">
          <cell r="D115" t="str">
            <v>Усанова Л.С.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0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191"/>
      <c r="C6" s="189"/>
      <c r="D6" s="145" t="s">
        <v>18</v>
      </c>
      <c r="E6" s="146"/>
      <c r="F6" s="80"/>
      <c r="G6" s="3"/>
    </row>
    <row r="7" spans="1:7" ht="12" customHeight="1">
      <c r="A7" s="35"/>
      <c r="B7" s="191" t="s">
        <v>19</v>
      </c>
      <c r="C7" s="189"/>
      <c r="D7" s="149"/>
      <c r="E7" s="150" t="s">
        <v>66</v>
      </c>
      <c r="F7" s="14"/>
      <c r="G7" s="20"/>
    </row>
    <row r="8" spans="1:7" ht="17.25" customHeight="1">
      <c r="A8" s="36"/>
      <c r="B8" s="89" t="s">
        <v>167</v>
      </c>
      <c r="C8" s="14" t="s">
        <v>20</v>
      </c>
      <c r="D8" s="4"/>
      <c r="E8" s="152">
        <v>20077619</v>
      </c>
      <c r="F8" s="14"/>
      <c r="G8" s="21"/>
    </row>
    <row r="9" spans="1:7" ht="12.75" customHeight="1">
      <c r="A9" s="37"/>
      <c r="B9" s="110" t="s">
        <v>130</v>
      </c>
      <c r="C9" s="14" t="s">
        <v>21</v>
      </c>
      <c r="D9" s="147"/>
      <c r="E9" s="151">
        <v>8000000000</v>
      </c>
      <c r="F9" s="14"/>
      <c r="G9" s="22"/>
    </row>
    <row r="10" spans="1:7" ht="12.75" customHeight="1">
      <c r="A10" s="38"/>
      <c r="B10" s="110" t="s">
        <v>131</v>
      </c>
      <c r="C10" s="14" t="s">
        <v>22</v>
      </c>
      <c r="D10" s="147"/>
      <c r="E10" s="151">
        <v>140</v>
      </c>
      <c r="F10" s="14"/>
      <c r="G10" s="26"/>
    </row>
    <row r="11" spans="1:7" ht="12.75" customHeight="1">
      <c r="A11" s="38"/>
      <c r="B11" s="110" t="s">
        <v>132</v>
      </c>
      <c r="C11" s="14" t="s">
        <v>23</v>
      </c>
      <c r="D11" s="147"/>
      <c r="E11" s="148" t="s">
        <v>168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169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134</v>
      </c>
      <c r="C14" s="45"/>
      <c r="D14" s="45"/>
      <c r="E14" s="45"/>
      <c r="F14" s="45"/>
      <c r="G14" s="26"/>
    </row>
    <row r="15" spans="1:7" ht="12" customHeight="1">
      <c r="A15" s="39"/>
      <c r="B15" s="183" t="s">
        <v>24</v>
      </c>
      <c r="C15" s="183"/>
      <c r="D15" s="183"/>
      <c r="E15" s="183"/>
      <c r="F15" s="183"/>
      <c r="G15" s="26"/>
    </row>
    <row r="16" spans="1:7" ht="12" customHeight="1">
      <c r="A16" s="40"/>
      <c r="B16" s="183" t="s">
        <v>25</v>
      </c>
      <c r="C16" s="184"/>
      <c r="D16" s="153"/>
      <c r="E16" s="154" t="s">
        <v>133</v>
      </c>
      <c r="F16" s="14"/>
      <c r="G16" s="26"/>
    </row>
    <row r="17" spans="1:7" ht="12" customHeight="1">
      <c r="A17" s="38"/>
      <c r="B17" s="183" t="s">
        <v>26</v>
      </c>
      <c r="C17" s="184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174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189" t="s">
        <v>29</v>
      </c>
      <c r="D23" s="190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185">
        <f>D30-D31</f>
        <v>0</v>
      </c>
      <c r="E28" s="187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186"/>
      <c r="E29" s="188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/>
      <c r="E30" s="24"/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/>
      <c r="E31" s="24"/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15</v>
      </c>
      <c r="E33" s="90">
        <f>E34-E35</f>
        <v>14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907</v>
      </c>
      <c r="E34" s="24">
        <v>907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892</v>
      </c>
      <c r="E35" s="24">
        <v>893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179">
        <v>1030</v>
      </c>
      <c r="D38" s="180"/>
      <c r="E38" s="181"/>
      <c r="F38" s="26"/>
      <c r="G38" s="26"/>
    </row>
    <row r="39" spans="1:7" ht="13.5" customHeight="1">
      <c r="A39" s="41"/>
      <c r="B39" s="65" t="s">
        <v>44</v>
      </c>
      <c r="C39" s="179"/>
      <c r="D39" s="180"/>
      <c r="E39" s="181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15</v>
      </c>
      <c r="E44" s="91">
        <f>E28+E32+E33+E36+E37+E38+E40+E41+E42+E43</f>
        <v>14</v>
      </c>
      <c r="F44" s="26"/>
      <c r="G44" s="26"/>
    </row>
    <row r="45" spans="1:7" ht="12" customHeight="1">
      <c r="A45" s="41"/>
      <c r="B45" s="64" t="s">
        <v>50</v>
      </c>
      <c r="C45" s="182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182"/>
      <c r="D46" s="131">
        <f>D47+D48+D49+D50</f>
        <v>6</v>
      </c>
      <c r="E46" s="132">
        <f>E47+E48+E49+E50</f>
        <v>294</v>
      </c>
      <c r="F46" s="10"/>
      <c r="G46" s="10"/>
    </row>
    <row r="47" spans="1:7" ht="13.5" customHeight="1">
      <c r="A47" s="7"/>
      <c r="B47" s="47" t="s">
        <v>153</v>
      </c>
      <c r="C47" s="122">
        <v>1101</v>
      </c>
      <c r="D47" s="129">
        <v>6</v>
      </c>
      <c r="E47" s="129">
        <v>2</v>
      </c>
      <c r="F47" s="10"/>
      <c r="G47" s="10"/>
    </row>
    <row r="48" spans="1:7" ht="13.5" customHeight="1">
      <c r="A48" s="7"/>
      <c r="B48" s="47" t="s">
        <v>154</v>
      </c>
      <c r="C48" s="122">
        <v>1102</v>
      </c>
      <c r="D48" s="24"/>
      <c r="E48" s="24">
        <v>292</v>
      </c>
      <c r="F48" s="10"/>
      <c r="G48" s="10"/>
    </row>
    <row r="49" spans="1:7" ht="13.5" customHeight="1">
      <c r="A49" s="7"/>
      <c r="B49" s="47" t="s">
        <v>155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156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48">
        <v>10</v>
      </c>
      <c r="E52" s="48">
        <v>6</v>
      </c>
      <c r="F52" s="10"/>
      <c r="G52" s="10"/>
    </row>
    <row r="53" spans="1:7" ht="13.5" customHeight="1">
      <c r="A53" s="43"/>
      <c r="B53" s="50" t="s">
        <v>166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165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170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171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3</v>
      </c>
      <c r="E57" s="48"/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>
        <v>0</v>
      </c>
      <c r="E58" s="48"/>
      <c r="F58" s="10"/>
      <c r="G58" s="10"/>
    </row>
    <row r="59" spans="1:7" ht="13.5" customHeight="1">
      <c r="A59" s="7"/>
      <c r="B59" s="123" t="s">
        <v>157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>
        <v>2</v>
      </c>
      <c r="E60" s="48">
        <v>17</v>
      </c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68</v>
      </c>
      <c r="E62" s="92">
        <f>E63+E64</f>
        <v>2</v>
      </c>
      <c r="F62" s="10"/>
      <c r="G62" s="10"/>
    </row>
    <row r="63" spans="1:7" ht="13.5" customHeight="1">
      <c r="A63" s="7"/>
      <c r="B63" s="47" t="s">
        <v>158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159</v>
      </c>
      <c r="C64" s="49">
        <v>1167</v>
      </c>
      <c r="D64" s="48">
        <v>68</v>
      </c>
      <c r="E64" s="48">
        <v>2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>
        <v>1</v>
      </c>
      <c r="E66" s="48"/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90</v>
      </c>
      <c r="E67" s="92">
        <f>E46+E52+E56+E57+E59+E60+E61+E62+E65+E66</f>
        <v>319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105</v>
      </c>
      <c r="E69" s="135">
        <f>E68+E67+E44</f>
        <v>333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23</v>
      </c>
    </row>
    <row r="72" spans="1:7" ht="25.5" customHeight="1">
      <c r="A72" s="3"/>
      <c r="B72" s="170" t="s">
        <v>1</v>
      </c>
      <c r="C72" s="52" t="s">
        <v>4</v>
      </c>
      <c r="D72" s="170" t="s">
        <v>30</v>
      </c>
      <c r="E72" s="170" t="s">
        <v>14</v>
      </c>
      <c r="F72" s="3"/>
      <c r="G72" s="3"/>
    </row>
    <row r="73" spans="1:7" ht="12.75">
      <c r="A73" s="3"/>
      <c r="B73" s="178"/>
      <c r="C73" s="84" t="s">
        <v>5</v>
      </c>
      <c r="D73" s="178"/>
      <c r="E73" s="178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160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178">
        <v>1610</v>
      </c>
      <c r="D94" s="176"/>
      <c r="E94" s="176"/>
    </row>
    <row r="95" spans="2:5" ht="13.5" customHeight="1">
      <c r="B95" s="81" t="s">
        <v>85</v>
      </c>
      <c r="C95" s="171"/>
      <c r="D95" s="177"/>
      <c r="E95" s="177"/>
    </row>
    <row r="96" spans="2:5" ht="13.5" customHeight="1">
      <c r="B96" s="56" t="s">
        <v>86</v>
      </c>
      <c r="C96" s="46">
        <v>1615</v>
      </c>
      <c r="D96" s="48">
        <v>8</v>
      </c>
      <c r="E96" s="48">
        <v>29</v>
      </c>
    </row>
    <row r="97" spans="2:5" ht="13.5" customHeight="1">
      <c r="B97" s="56" t="s">
        <v>87</v>
      </c>
      <c r="C97" s="46">
        <v>1620</v>
      </c>
      <c r="D97" s="48">
        <v>20</v>
      </c>
      <c r="E97" s="48">
        <v>52</v>
      </c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/>
    </row>
    <row r="100" spans="2:5" ht="13.5" customHeight="1">
      <c r="B100" s="56" t="s">
        <v>89</v>
      </c>
      <c r="C100" s="46">
        <v>1630</v>
      </c>
      <c r="D100" s="48">
        <v>44</v>
      </c>
      <c r="E100" s="48">
        <v>75</v>
      </c>
    </row>
    <row r="101" spans="2:5" ht="13.5" customHeight="1">
      <c r="B101" s="47" t="s">
        <v>161</v>
      </c>
      <c r="C101" s="122">
        <v>1635</v>
      </c>
      <c r="D101" s="48"/>
      <c r="E101" s="48">
        <v>102</v>
      </c>
    </row>
    <row r="102" spans="2:5" ht="13.5" customHeight="1">
      <c r="B102" s="47" t="s">
        <v>162</v>
      </c>
      <c r="C102" s="122">
        <v>1645</v>
      </c>
      <c r="D102" s="48"/>
      <c r="E102" s="48"/>
    </row>
    <row r="103" spans="2:5" ht="13.5" customHeight="1">
      <c r="B103" s="47" t="s">
        <v>90</v>
      </c>
      <c r="C103" s="49">
        <v>1660</v>
      </c>
      <c r="D103" s="48">
        <v>28</v>
      </c>
      <c r="E103" s="48">
        <v>28</v>
      </c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>
        <v>5</v>
      </c>
      <c r="E105" s="48">
        <v>47</v>
      </c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105</v>
      </c>
      <c r="E106" s="92">
        <f>E93+E94+E96+E97+E99+E100+E103+E104+E105+E101+E102</f>
        <v>333</v>
      </c>
    </row>
    <row r="107" spans="2:5" ht="18.75" customHeight="1">
      <c r="B107" s="69" t="s">
        <v>94</v>
      </c>
      <c r="C107" s="172">
        <v>1700</v>
      </c>
      <c r="D107" s="174"/>
      <c r="E107" s="176"/>
    </row>
    <row r="108" spans="2:5" ht="13.5" customHeight="1">
      <c r="B108" s="70" t="s">
        <v>95</v>
      </c>
      <c r="C108" s="173"/>
      <c r="D108" s="175"/>
      <c r="E108" s="177"/>
    </row>
    <row r="109" spans="2:5" ht="13.5" customHeight="1">
      <c r="B109" s="54" t="s">
        <v>96</v>
      </c>
      <c r="C109" s="55">
        <v>1900</v>
      </c>
      <c r="D109" s="136">
        <f>D107+D106+D91+D83</f>
        <v>105</v>
      </c>
      <c r="E109" s="136">
        <f>E107+E106+E91+E83</f>
        <v>333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173</v>
      </c>
      <c r="C113" s="12"/>
      <c r="D113" s="5" t="s">
        <v>171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172</v>
      </c>
      <c r="E115" s="5"/>
    </row>
  </sheetData>
  <sheetProtection/>
  <mergeCells count="22"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  <mergeCell ref="B72:B73"/>
    <mergeCell ref="D72:D73"/>
    <mergeCell ref="C94:C95"/>
    <mergeCell ref="D94:D95"/>
    <mergeCell ref="C38:C39"/>
    <mergeCell ref="D38:D39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tabSelected="1" zoomScalePageLayoutView="0" workbookViewId="0" topLeftCell="A1">
      <selection activeCell="E84" sqref="E84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191"/>
      <c r="C1" s="191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">
        <v>170</v>
      </c>
      <c r="C3" s="1"/>
      <c r="D3" s="13" t="s">
        <v>20</v>
      </c>
      <c r="E3" s="142">
        <v>20077619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175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163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164</v>
      </c>
      <c r="C19" s="57"/>
      <c r="D19" s="163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4">
        <v>88</v>
      </c>
      <c r="E20" s="158">
        <v>322</v>
      </c>
      <c r="F20" s="5"/>
      <c r="G20" s="5"/>
    </row>
    <row r="21" spans="2:7" ht="15.75" customHeight="1">
      <c r="B21" s="47" t="s">
        <v>107</v>
      </c>
      <c r="C21" s="157">
        <v>2050</v>
      </c>
      <c r="D21" s="164">
        <v>88</v>
      </c>
      <c r="E21" s="156">
        <v>322</v>
      </c>
      <c r="F21" s="5"/>
      <c r="G21" s="5"/>
    </row>
    <row r="22" spans="2:7" ht="15.75" customHeight="1">
      <c r="B22" s="96" t="s">
        <v>108</v>
      </c>
      <c r="C22" s="196">
        <v>2090</v>
      </c>
      <c r="D22" s="194">
        <f>D20-D21</f>
        <v>0</v>
      </c>
      <c r="E22" s="194">
        <f>E20-E21</f>
        <v>0</v>
      </c>
      <c r="F22" s="5"/>
      <c r="G22" s="5"/>
    </row>
    <row r="23" spans="2:7" ht="15.75" customHeight="1">
      <c r="B23" s="87" t="s">
        <v>109</v>
      </c>
      <c r="C23" s="197"/>
      <c r="D23" s="195"/>
      <c r="E23" s="195"/>
      <c r="F23" s="5"/>
      <c r="G23" s="5"/>
    </row>
    <row r="24" spans="2:5" ht="15.75" customHeight="1">
      <c r="B24" s="47" t="s">
        <v>110</v>
      </c>
      <c r="C24" s="159">
        <v>2095</v>
      </c>
      <c r="D24" s="167"/>
      <c r="E24" s="168"/>
    </row>
    <row r="25" spans="2:5" ht="15.75" customHeight="1">
      <c r="B25" s="47" t="s">
        <v>111</v>
      </c>
      <c r="C25" s="122">
        <v>2120</v>
      </c>
      <c r="D25" s="164"/>
      <c r="E25" s="158"/>
    </row>
    <row r="26" spans="2:5" ht="15.75" customHeight="1">
      <c r="B26" s="47" t="s">
        <v>112</v>
      </c>
      <c r="C26" s="122">
        <v>2130</v>
      </c>
      <c r="D26" s="164"/>
      <c r="E26" s="160"/>
    </row>
    <row r="27" spans="2:5" ht="15.75" customHeight="1">
      <c r="B27" s="47" t="s">
        <v>6</v>
      </c>
      <c r="C27" s="122">
        <v>2150</v>
      </c>
      <c r="D27" s="164"/>
      <c r="E27" s="160"/>
    </row>
    <row r="28" spans="2:5" ht="15.75" customHeight="1">
      <c r="B28" s="47" t="s">
        <v>113</v>
      </c>
      <c r="C28" s="157">
        <v>2180</v>
      </c>
      <c r="D28" s="164"/>
      <c r="E28" s="160"/>
    </row>
    <row r="29" spans="2:5" ht="15.75" customHeight="1">
      <c r="B29" s="96" t="s">
        <v>114</v>
      </c>
      <c r="C29" s="196">
        <v>2190</v>
      </c>
      <c r="D29" s="194">
        <f>D22+D25-D26-D28</f>
        <v>0</v>
      </c>
      <c r="E29" s="194">
        <f>E22+E25-E26-E28</f>
        <v>0</v>
      </c>
    </row>
    <row r="30" spans="2:5" ht="15.75" customHeight="1">
      <c r="B30" s="87" t="s">
        <v>109</v>
      </c>
      <c r="C30" s="197"/>
      <c r="D30" s="195"/>
      <c r="E30" s="195"/>
    </row>
    <row r="31" spans="2:5" ht="15.75" customHeight="1">
      <c r="B31" s="47" t="s">
        <v>115</v>
      </c>
      <c r="C31" s="159">
        <v>2195</v>
      </c>
      <c r="D31" s="166">
        <f>-(D22+D25-D26-D28)</f>
        <v>0</v>
      </c>
      <c r="E31" s="166">
        <f>-(E22+E25-E26-E28)</f>
        <v>0</v>
      </c>
    </row>
    <row r="32" spans="2:5" ht="15.75" customHeight="1">
      <c r="B32" s="47" t="s">
        <v>116</v>
      </c>
      <c r="C32" s="122">
        <v>2200</v>
      </c>
      <c r="D32" s="164"/>
      <c r="E32" s="158"/>
    </row>
    <row r="33" spans="2:5" ht="15.75" customHeight="1">
      <c r="B33" s="47" t="s">
        <v>117</v>
      </c>
      <c r="C33" s="122">
        <v>2220</v>
      </c>
      <c r="D33" s="164"/>
      <c r="E33" s="158"/>
    </row>
    <row r="34" spans="2:5" ht="15.75" customHeight="1">
      <c r="B34" s="47" t="s">
        <v>8</v>
      </c>
      <c r="C34" s="122">
        <v>2240</v>
      </c>
      <c r="D34" s="164"/>
      <c r="E34" s="158"/>
    </row>
    <row r="35" spans="2:5" ht="15.75" customHeight="1">
      <c r="B35" s="47" t="s">
        <v>118</v>
      </c>
      <c r="C35" s="122">
        <v>2250</v>
      </c>
      <c r="D35" s="164"/>
      <c r="E35" s="160"/>
    </row>
    <row r="36" spans="2:5" ht="15.75" customHeight="1">
      <c r="B36" s="47" t="s">
        <v>119</v>
      </c>
      <c r="C36" s="122">
        <v>2255</v>
      </c>
      <c r="D36" s="164"/>
      <c r="E36" s="160"/>
    </row>
    <row r="37" spans="2:5" ht="15.75" customHeight="1">
      <c r="B37" s="47" t="s">
        <v>120</v>
      </c>
      <c r="C37" s="157">
        <v>2270</v>
      </c>
      <c r="D37" s="164"/>
      <c r="E37" s="156"/>
    </row>
    <row r="38" spans="2:5" ht="15.75" customHeight="1">
      <c r="B38" s="96" t="s">
        <v>121</v>
      </c>
      <c r="C38" s="196">
        <v>2290</v>
      </c>
      <c r="D38" s="169"/>
      <c r="E38" s="198">
        <f>-E31+E34-E35-E37</f>
        <v>0</v>
      </c>
    </row>
    <row r="39" spans="2:5" ht="15.75" customHeight="1">
      <c r="B39" s="97" t="s">
        <v>122</v>
      </c>
      <c r="C39" s="197"/>
      <c r="D39" s="169">
        <f>D29+D34-D35-D37</f>
        <v>0</v>
      </c>
      <c r="E39" s="199"/>
    </row>
    <row r="40" spans="2:5" ht="15.75" customHeight="1">
      <c r="B40" s="56" t="s">
        <v>123</v>
      </c>
      <c r="C40" s="161">
        <v>2295</v>
      </c>
      <c r="D40" s="167"/>
      <c r="E40" s="168"/>
    </row>
    <row r="41" spans="2:5" ht="15.75" customHeight="1">
      <c r="B41" s="47" t="s">
        <v>124</v>
      </c>
      <c r="C41" s="122">
        <v>2300</v>
      </c>
      <c r="D41" s="164"/>
      <c r="E41" s="158"/>
    </row>
    <row r="42" spans="2:5" ht="24" customHeight="1">
      <c r="B42" s="95" t="s">
        <v>125</v>
      </c>
      <c r="C42" s="157">
        <v>2305</v>
      </c>
      <c r="D42" s="164"/>
      <c r="E42" s="156"/>
    </row>
    <row r="43" spans="2:5" ht="15.75" customHeight="1">
      <c r="B43" s="96" t="s">
        <v>126</v>
      </c>
      <c r="C43" s="192">
        <v>2350</v>
      </c>
      <c r="D43" s="169"/>
      <c r="E43" s="194">
        <f>E38-E41</f>
        <v>0</v>
      </c>
    </row>
    <row r="44" spans="2:7" ht="15.75" customHeight="1">
      <c r="B44" s="87" t="s">
        <v>109</v>
      </c>
      <c r="C44" s="193"/>
      <c r="D44" s="169">
        <f>D39-D41</f>
        <v>0</v>
      </c>
      <c r="E44" s="195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1">
        <v>2355</v>
      </c>
      <c r="D45" s="168">
        <f>D40+D41</f>
        <v>0</v>
      </c>
      <c r="E45" s="168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135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136</v>
      </c>
      <c r="C61" s="49">
        <v>2400</v>
      </c>
      <c r="D61" s="49"/>
      <c r="E61" s="49"/>
    </row>
    <row r="62" spans="2:5" ht="13.5" customHeight="1">
      <c r="B62" s="111" t="s">
        <v>137</v>
      </c>
      <c r="C62" s="49">
        <v>2405</v>
      </c>
      <c r="D62" s="49"/>
      <c r="E62" s="49"/>
    </row>
    <row r="63" spans="2:5" ht="13.5" customHeight="1">
      <c r="B63" s="111" t="s">
        <v>138</v>
      </c>
      <c r="C63" s="46">
        <v>2410</v>
      </c>
      <c r="D63" s="49"/>
      <c r="E63" s="49"/>
    </row>
    <row r="64" spans="2:5" ht="13.5" customHeight="1">
      <c r="B64" s="111" t="s">
        <v>139</v>
      </c>
      <c r="C64" s="49">
        <v>2415</v>
      </c>
      <c r="D64" s="49"/>
      <c r="E64" s="49"/>
    </row>
    <row r="65" spans="2:5" ht="13.5" customHeight="1">
      <c r="B65" s="111" t="s">
        <v>140</v>
      </c>
      <c r="C65" s="49">
        <v>2445</v>
      </c>
      <c r="D65" s="49"/>
      <c r="E65" s="49"/>
    </row>
    <row r="66" spans="2:5" ht="13.5" customHeight="1">
      <c r="B66" s="112" t="s">
        <v>141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142</v>
      </c>
      <c r="C67" s="49">
        <v>2455</v>
      </c>
      <c r="D67" s="49"/>
      <c r="E67" s="49"/>
    </row>
    <row r="68" spans="2:5" ht="13.5" customHeight="1">
      <c r="B68" s="112" t="s">
        <v>143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144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145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146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5">
        <v>19</v>
      </c>
      <c r="E79" s="165">
        <v>8</v>
      </c>
    </row>
    <row r="80" spans="2:5" ht="16.5" customHeight="1">
      <c r="B80" s="114" t="s">
        <v>10</v>
      </c>
      <c r="C80" s="46">
        <v>2505</v>
      </c>
      <c r="D80" s="165">
        <v>248</v>
      </c>
      <c r="E80" s="165">
        <v>253</v>
      </c>
    </row>
    <row r="81" spans="2:9" ht="16.5" customHeight="1">
      <c r="B81" s="114" t="s">
        <v>11</v>
      </c>
      <c r="C81" s="46">
        <v>2510</v>
      </c>
      <c r="D81" s="165">
        <v>62</v>
      </c>
      <c r="E81" s="165">
        <v>65</v>
      </c>
      <c r="I81" s="8"/>
    </row>
    <row r="82" spans="2:5" ht="16.5" customHeight="1">
      <c r="B82" s="114" t="s">
        <v>12</v>
      </c>
      <c r="C82" s="46">
        <v>2515</v>
      </c>
      <c r="D82" s="165">
        <v>1</v>
      </c>
      <c r="E82" s="165">
        <v>1</v>
      </c>
    </row>
    <row r="83" spans="2:5" ht="16.5" customHeight="1">
      <c r="B83" s="114" t="s">
        <v>7</v>
      </c>
      <c r="C83" s="46">
        <v>2520</v>
      </c>
      <c r="D83" s="165">
        <v>50</v>
      </c>
      <c r="E83" s="165">
        <v>23</v>
      </c>
    </row>
    <row r="84" spans="2:7" ht="16.5" customHeight="1">
      <c r="B84" s="115" t="s">
        <v>13</v>
      </c>
      <c r="C84" s="55">
        <v>2550</v>
      </c>
      <c r="D84" s="162">
        <f>D79+D81+D80+D82+D83</f>
        <v>380</v>
      </c>
      <c r="E84" s="162">
        <f>E79+E81+E80+E82+E83</f>
        <v>350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147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146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148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149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150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151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152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173</v>
      </c>
      <c r="C101" s="12"/>
      <c r="D101" s="5" t="str">
        <f>'[1]форма 1'!D113</f>
        <v>Грасевич І.І.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tr">
        <f>'[1]форма 1'!D115</f>
        <v>Усанова Л.С.</v>
      </c>
      <c r="E103" s="5"/>
    </row>
  </sheetData>
  <sheetProtection/>
  <mergeCells count="11">
    <mergeCell ref="E22:E23"/>
    <mergeCell ref="C43:C44"/>
    <mergeCell ref="E43:E44"/>
    <mergeCell ref="C29:C30"/>
    <mergeCell ref="D29:D30"/>
    <mergeCell ref="E29:E30"/>
    <mergeCell ref="B1:C1"/>
    <mergeCell ref="D22:D23"/>
    <mergeCell ref="C38:C39"/>
    <mergeCell ref="E38:E39"/>
    <mergeCell ref="C22:C23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N Bondarenko</cp:lastModifiedBy>
  <cp:lastPrinted>2016-02-29T09:57:46Z</cp:lastPrinted>
  <dcterms:created xsi:type="dcterms:W3CDTF">2001-11-09T08:37:39Z</dcterms:created>
  <dcterms:modified xsi:type="dcterms:W3CDTF">2018-05-04T12:50:37Z</dcterms:modified>
  <cp:category/>
  <cp:version/>
  <cp:contentType/>
  <cp:contentStatus/>
</cp:coreProperties>
</file>