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2120" windowHeight="912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<sst xmlns="http://schemas.openxmlformats.org/spreadsheetml/2006/main" count="269" uniqueCount="197">
  <si>
    <t>Підприємство</t>
  </si>
  <si>
    <t>за ЄДРПОУ</t>
  </si>
  <si>
    <t>за КОАТУУ</t>
  </si>
  <si>
    <t>за КОПФГ</t>
  </si>
  <si>
    <t>за КВЕД</t>
  </si>
  <si>
    <t>Код за ДКУД</t>
  </si>
  <si>
    <t>Керівник</t>
  </si>
  <si>
    <t>Головний бухгалтер</t>
  </si>
  <si>
    <t>(</t>
  </si>
  <si>
    <t>)</t>
  </si>
  <si>
    <t>за положеннями (стандартами) бухгалтерського обліку</t>
  </si>
  <si>
    <t>за міжнародними стандартами фінансової звітності</t>
  </si>
  <si>
    <t>Додаток 1</t>
  </si>
  <si>
    <t>Дата (рік, місяць, число)</t>
  </si>
  <si>
    <t>Актив</t>
  </si>
  <si>
    <t>Код рядка</t>
  </si>
  <si>
    <t>На кінець звітного періоду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</si>
  <si>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</si>
  <si>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</si>
  <si>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</si>
  <si>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</si>
  <si>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</si>
  <si>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які обліковуються за методом участі в капіталі інших підприємств</t>
  </si>
  <si>
    <t>Дебіторська заборгованість за продукцію, товари, роботи, послуги</t>
  </si>
  <si>
    <t xml:space="preserve">Гроші та їх еквіваленти </t>
  </si>
  <si>
    <t>Витрати майбутніх періодів</t>
  </si>
  <si>
    <t>Пасив</t>
  </si>
  <si>
    <t>Капітал у дооцінках</t>
  </si>
  <si>
    <t>Усього за розділом I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</si>
  <si>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</si>
  <si>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</si>
  <si>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</si>
  <si>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</si>
  <si>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Усього за розділом II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</si>
  <si>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</si>
  <si>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</si>
  <si>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</si>
  <si>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</si>
  <si>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>01</t>
  </si>
  <si>
    <t>71.12</t>
  </si>
  <si>
    <t>Виробничі запаси</t>
  </si>
  <si>
    <t>Готова продукція</t>
  </si>
  <si>
    <t>Готівка</t>
  </si>
  <si>
    <t>Рахунки в банках</t>
  </si>
  <si>
    <t>Накопичені курсові різниці</t>
  </si>
  <si>
    <t>ДГП "Геолекспертиза"</t>
  </si>
  <si>
    <t>(найменування)</t>
  </si>
  <si>
    <t>за</t>
  </si>
  <si>
    <t>р.</t>
  </si>
  <si>
    <t>І. ФІНАНСОВІ РЕЗУЛЬТАТИ</t>
  </si>
  <si>
    <t>Стаття</t>
  </si>
  <si>
    <t>За звітний період</t>
  </si>
  <si>
    <t>Витрати на збут</t>
  </si>
  <si>
    <t>Витрати (дохід) з податку на прибуток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</si>
  <si>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</si>
  <si>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</si>
  <si>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</si>
  <si>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</si>
  <si>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</si>
  <si>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</si>
  <si>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</si>
  <si>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</si>
  <si>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</si>
  <si>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</si>
  <si>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</si>
  <si>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</si>
  <si>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</si>
  <si>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</si>
  <si>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</si>
  <si>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</si>
  <si>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Ткаченко М.В</t>
  </si>
  <si>
    <t>Бондар С.В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</si>
  <si>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</si>
  <si>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</si>
  <si>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</si>
  <si>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О1</t>
  </si>
  <si>
    <t>Територія </t>
  </si>
  <si>
    <t>Організаційно-правова форма господарювання   державна</t>
  </si>
  <si>
    <t xml:space="preserve"> Складено (зробити позначку «v» у відповідній клітинці):</t>
  </si>
  <si>
    <t>V</t>
  </si>
  <si>
    <t>Баланс (Звіт про фінансовий стан)</t>
  </si>
  <si>
    <t>Форма № 1</t>
  </si>
  <si>
    <t>На початок звітного періоду </t>
  </si>
  <si>
    <t>1 </t>
  </si>
  <si>
    <t>3 </t>
  </si>
  <si>
    <t xml:space="preserve">    первісна вартість </t>
  </si>
  <si>
    <t xml:space="preserve">    накопичена амортизація </t>
  </si>
  <si>
    <t xml:space="preserve">    знос </t>
  </si>
  <si>
    <t>Довгострокові фінансові інвестиції: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</si>
  <si>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</si>
  <si>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</si>
  <si>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</si>
  <si>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</si>
  <si>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t>Запаси </t>
  </si>
  <si>
    <t xml:space="preserve">Незавершене виробництво </t>
  </si>
  <si>
    <t xml:space="preserve">Товари </t>
  </si>
  <si>
    <t>Поточні біологічні активи </t>
  </si>
  <si>
    <t xml:space="preserve">    первинна вартість</t>
  </si>
  <si>
    <t xml:space="preserve">    резерв сумнівних боргів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</si>
  <si>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</si>
  <si>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</si>
  <si>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</si>
  <si>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</si>
  <si>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із внутрішніх розрахунків</t>
  </si>
  <si>
    <t>Інша поточна дебіторська заборгованість </t>
  </si>
  <si>
    <t>Поточні фінансові інвестиції </t>
  </si>
  <si>
    <t>Інші оборотні активи </t>
  </si>
  <si>
    <t>Баланс </t>
  </si>
  <si>
    <t>Код</t>
  </si>
  <si>
    <t>рядка</t>
  </si>
  <si>
    <t>Зареєстрований капітал 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</si>
  <si>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</si>
  <si>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</si>
  <si>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</si>
  <si>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</si>
  <si>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</si>
  <si>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II. Довгострокові зобов’язання і забезпечення</t>
  </si>
  <si>
    <t>  </t>
  </si>
  <si>
    <t xml:space="preserve">Довгострокові забезпечення витрат персоналу </t>
  </si>
  <si>
    <t>Цільове фінансування </t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</si>
  <si>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</si>
  <si>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</si>
  <si>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</si>
  <si>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</si>
  <si>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</si>
  <si>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</si>
  <si>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</si>
  <si>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 xml:space="preserve">    за одержаними авансами</t>
  </si>
  <si>
    <t xml:space="preserve">    із внутрішніх розрахунків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</si>
  <si>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</si>
  <si>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</si>
  <si>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</si>
  <si>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</si>
  <si>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</si>
  <si>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>I. Необоротні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</si>
  <si>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</si>
  <si>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</si>
  <si>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</si>
  <si>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</si>
  <si>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r>
      <t>I. Власний капітал</t>
    </r>
    <r>
      <rPr>
        <sz val="10"/>
        <color indexed="8"/>
        <rFont val="Times New Roman"/>
        <family val="1"/>
      </rPr>
      <t> </t>
    </r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</si>
  <si>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</si>
  <si>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Звіт про фінансові результати (Звіт про сукупний дохід)                  ЗВЕДЕНИЙ</t>
  </si>
  <si>
    <t>2016</t>
  </si>
  <si>
    <t>Форма N 2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</si>
  <si>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</si>
  <si>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</si>
  <si>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</si>
  <si>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</si>
  <si>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</si>
  <si>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</si>
  <si>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</si>
  <si>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</si>
  <si>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</si>
  <si>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</si>
  <si>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</si>
  <si>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</si>
  <si>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</si>
  <si>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</si>
  <si>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</si>
  <si>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</si>
  <si>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</si>
  <si>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</si>
  <si>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</si>
  <si>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</si>
  <si>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</si>
  <si>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</si>
  <si>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</si>
  <si>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</si>
  <si>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</si>
  <si>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</si>
  <si>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</si>
  <si>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</si>
  <si>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</si>
  <si>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</si>
  <si>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</si>
  <si>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</si>
  <si>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</si>
  <si>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Прибуток (збиток) від припиненої діяльності після оподаткування</t>
  </si>
  <si>
    <t>Чистий фінансовий результат:</t>
  </si>
  <si>
    <t>Податок на прибуток, пов'язаний з іншим сукупним доходом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</si>
  <si>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</si>
  <si>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</si>
  <si>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</si>
  <si>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</si>
  <si>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</si>
  <si>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</si>
  <si>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</si>
  <si>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</si>
  <si>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</si>
  <si>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</si>
  <si>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Підприємство     Державне геологічне підприємство"Геолекспертиза"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</si>
  <si>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   </t>
    </r>
  </si>
  <si>
    <r>
      <t xml:space="preserve">Адреса, телефон  вул.Кутузова, буд 18/7, оф,901,909, м. Київ, 01133                   </t>
    </r>
    <r>
      <rPr>
        <b/>
        <i/>
        <sz val="10"/>
        <rFont val="Times New Roman"/>
        <family val="1"/>
      </rPr>
      <t xml:space="preserve"> </t>
    </r>
  </si>
  <si>
    <t>12-ть місяців</t>
  </si>
  <si>
    <t>17</t>
  </si>
  <si>
    <t>16394030</t>
  </si>
  <si>
    <t>на  31.03. 2017 р.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</si>
</sst>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(#,##0.00\);\(\)"/>
    <numFmt numFmtId="173" formatCode="[Red]#,###;\(#,##0.00\);\(0.00\);\(\)"/>
    <numFmt numFmtId="174" formatCode="[Red]#,###;#,##0.00;0.00;[Red]\Н\е\в\е\р\н\о\е\ \З\н\а\ч\е\н\и\е"/>
    <numFmt numFmtId="175" formatCode="[Red]####;###0.00;0.00;[Red]\Н\е\в\е\р\н\о\е\ \З\н\а\ч\е\н\и\е"/>
    <numFmt numFmtId="176" formatCode="####;###0.00;0.00;[Red]\Н\е\в\е\р\н\о\е\ \З\н\а\ч\е\н\и\е"/>
    <numFmt numFmtId="177" formatCode="####0.0;###0.0;0.0;[Red]\Н\е\в\е\р\н\о\е\ \З\н\а\ч\е\н\и\е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&quot;₴&quot;;\-#,##0&quot;₴&quot;"/>
    <numFmt numFmtId="195" formatCode="#,##0&quot;₴&quot;;[Red]\-#,##0&quot;₴&quot;"/>
    <numFmt numFmtId="196" formatCode="#,##0.00&quot;₴&quot;;\-#,##0.00&quot;₴&quot;"/>
    <numFmt numFmtId="197" formatCode="#,##0.00&quot;₴&quot;;[Red]\-#,##0.00&quot;₴&quot;"/>
    <numFmt numFmtId="198" formatCode="_-* #,##0&quot;₴&quot;_-;\-* #,##0&quot;₴&quot;_-;_-* &quot;-&quot;&quot;₴&quot;_-;_-@_-"/>
    <numFmt numFmtId="199" formatCode="_-* #,##0_₴_-;\-* #,##0_₴_-;_-* &quot;-&quot;_₴_-;_-@_-"/>
    <numFmt numFmtId="200" formatCode="_-* #,##0.00&quot;₴&quot;_-;\-* #,##0.00&quot;₴&quot;_-;_-* &quot;-&quot;??&quot;₴&quot;_-;_-@_-"/>
    <numFmt numFmtId="201" formatCode="_-* #,##0.00_₴_-;\-* #,##0.00_₴_-;_-* &quot;-&quot;??_₴_-;_-@_-"/>
    <numFmt numFmtId="202" formatCode="0.0"/>
    <numFmt numFmtId="203" formatCode="#,##0.0&quot;р.&quot;"/>
    <numFmt numFmtId="204" formatCode="#,##0.0"/>
    <numFmt numFmtId="205" formatCode="[$-422]d\ mmmm\ yyyy&quot; р.&quot;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4"/>
      <name val="Journ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0" fillId="0" borderId="10" xfId="55" applyFont="1" applyBorder="1" applyAlignment="1">
      <alignment horizontal="center" vertical="center" wrapText="1"/>
      <protection/>
    </xf>
    <xf numFmtId="0" fontId="21" fillId="0" borderId="0" xfId="54" applyFont="1" applyFill="1" applyBorder="1" applyAlignment="1" quotePrefix="1">
      <alignment horizontal="left"/>
      <protection/>
    </xf>
    <xf numFmtId="0" fontId="19" fillId="0" borderId="0" xfId="54" applyFill="1" applyBorder="1">
      <alignment/>
      <protection/>
    </xf>
    <xf numFmtId="0" fontId="22" fillId="0" borderId="0" xfId="54" applyFont="1" applyAlignment="1">
      <alignment/>
      <protection/>
    </xf>
    <xf numFmtId="0" fontId="19" fillId="0" borderId="0" xfId="54">
      <alignment/>
      <protection/>
    </xf>
    <xf numFmtId="0" fontId="23" fillId="0" borderId="0" xfId="54" applyFont="1" applyFill="1" applyBorder="1" applyAlignment="1">
      <alignment horizontal="right"/>
      <protection/>
    </xf>
    <xf numFmtId="0" fontId="24" fillId="0" borderId="0" xfId="54" applyFont="1" applyFill="1" applyBorder="1" applyAlignment="1">
      <alignment horizontal="center"/>
      <protection/>
    </xf>
    <xf numFmtId="0" fontId="25" fillId="0" borderId="0" xfId="54" applyFont="1" applyBorder="1" applyAlignment="1">
      <alignment/>
      <protection/>
    </xf>
    <xf numFmtId="0" fontId="26" fillId="0" borderId="0" xfId="54" applyFont="1" applyFill="1" applyBorder="1" applyAlignment="1" quotePrefix="1">
      <alignment horizontal="left"/>
      <protection/>
    </xf>
    <xf numFmtId="0" fontId="21" fillId="0" borderId="0" xfId="54" applyFont="1" applyFill="1" applyBorder="1" applyAlignment="1">
      <alignment horizontal="center"/>
      <protection/>
    </xf>
    <xf numFmtId="0" fontId="27" fillId="0" borderId="11" xfId="54" applyFont="1" applyBorder="1" applyAlignment="1">
      <alignment horizontal="right" vertical="top" wrapText="1"/>
      <protection/>
    </xf>
    <xf numFmtId="0" fontId="27" fillId="0" borderId="12" xfId="54" applyFont="1" applyBorder="1" applyAlignment="1">
      <alignment horizontal="center" vertical="top" wrapText="1"/>
      <protection/>
    </xf>
    <xf numFmtId="0" fontId="27" fillId="0" borderId="0" xfId="54" applyFont="1" applyBorder="1" applyAlignment="1">
      <alignment horizontal="center" vertical="top" wrapText="1"/>
      <protection/>
    </xf>
    <xf numFmtId="0" fontId="27" fillId="0" borderId="0" xfId="54" applyFont="1" applyFill="1" applyBorder="1" applyAlignment="1" quotePrefix="1">
      <alignment horizontal="center"/>
      <protection/>
    </xf>
    <xf numFmtId="0" fontId="27" fillId="0" borderId="11" xfId="54" applyFont="1" applyBorder="1" applyAlignment="1">
      <alignment vertical="top" wrapText="1"/>
      <protection/>
    </xf>
    <xf numFmtId="0" fontId="28" fillId="0" borderId="12" xfId="54" applyFont="1" applyBorder="1" applyAlignment="1">
      <alignment horizontal="right" vertical="top" wrapText="1"/>
      <protection/>
    </xf>
    <xf numFmtId="0" fontId="27" fillId="0" borderId="0" xfId="54" applyFont="1" applyBorder="1" applyAlignment="1">
      <alignment vertical="top" wrapText="1"/>
      <protection/>
    </xf>
    <xf numFmtId="0" fontId="27" fillId="0" borderId="0" xfId="54" applyFont="1" applyFill="1" applyBorder="1" applyAlignment="1">
      <alignment horizontal="center"/>
      <protection/>
    </xf>
    <xf numFmtId="0" fontId="27" fillId="0" borderId="0" xfId="54" applyFont="1" applyFill="1" applyBorder="1" applyAlignment="1">
      <alignment horizontal="center"/>
      <protection/>
    </xf>
    <xf numFmtId="0" fontId="27" fillId="0" borderId="13" xfId="54" applyFont="1" applyBorder="1" applyAlignment="1">
      <alignment vertical="top" wrapText="1"/>
      <protection/>
    </xf>
    <xf numFmtId="0" fontId="19" fillId="0" borderId="14" xfId="54" applyBorder="1">
      <alignment/>
      <protection/>
    </xf>
    <xf numFmtId="0" fontId="28" fillId="0" borderId="10" xfId="54" applyFont="1" applyBorder="1" applyAlignment="1">
      <alignment vertical="top" wrapText="1"/>
      <protection/>
    </xf>
    <xf numFmtId="0" fontId="28" fillId="0" borderId="0" xfId="54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center"/>
      <protection/>
    </xf>
    <xf numFmtId="0" fontId="27" fillId="0" borderId="15" xfId="54" applyFont="1" applyBorder="1" applyAlignment="1">
      <alignment vertical="top" wrapText="1"/>
      <protection/>
    </xf>
    <xf numFmtId="0" fontId="27" fillId="0" borderId="16" xfId="54" applyFont="1" applyBorder="1" applyAlignment="1">
      <alignment vertical="top" wrapText="1"/>
      <protection/>
    </xf>
    <xf numFmtId="0" fontId="28" fillId="0" borderId="17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horizontal="center"/>
      <protection/>
    </xf>
    <xf numFmtId="0" fontId="27" fillId="0" borderId="0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28" fillId="0" borderId="17" xfId="54" applyFont="1" applyBorder="1" applyAlignment="1">
      <alignment horizontal="right" vertical="top" wrapText="1"/>
      <protection/>
    </xf>
    <xf numFmtId="0" fontId="29" fillId="0" borderId="0" xfId="54" applyFont="1" applyFill="1" applyBorder="1">
      <alignment/>
      <protection/>
    </xf>
    <xf numFmtId="0" fontId="27" fillId="0" borderId="0" xfId="54" applyFont="1" applyAlignment="1">
      <alignment vertical="top" wrapText="1"/>
      <protection/>
    </xf>
    <xf numFmtId="0" fontId="27" fillId="0" borderId="0" xfId="54" applyFont="1" applyFill="1" applyBorder="1" applyAlignment="1" quotePrefix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0" fontId="27" fillId="0" borderId="14" xfId="54" applyFont="1" applyBorder="1" applyAlignment="1">
      <alignment vertical="top" wrapText="1"/>
      <protection/>
    </xf>
    <xf numFmtId="0" fontId="28" fillId="0" borderId="10" xfId="54" applyFont="1" applyBorder="1" applyAlignment="1">
      <alignment horizontal="right" vertical="top" wrapText="1"/>
      <protection/>
    </xf>
    <xf numFmtId="0" fontId="27" fillId="0" borderId="10" xfId="54" applyFont="1" applyBorder="1" applyAlignment="1">
      <alignment vertical="top" wrapText="1"/>
      <protection/>
    </xf>
    <xf numFmtId="0" fontId="27" fillId="0" borderId="0" xfId="54" applyFont="1" applyFill="1" applyBorder="1" applyAlignment="1">
      <alignment horizontal="right"/>
      <protection/>
    </xf>
    <xf numFmtId="0" fontId="25" fillId="0" borderId="0" xfId="54" applyFont="1" applyFill="1" applyBorder="1" applyAlignment="1">
      <alignment horizontal="center"/>
      <protection/>
    </xf>
    <xf numFmtId="0" fontId="33" fillId="0" borderId="0" xfId="54" applyFont="1" applyAlignment="1">
      <alignment horizontal="center"/>
      <protection/>
    </xf>
    <xf numFmtId="0" fontId="34" fillId="0" borderId="0" xfId="54" applyFont="1" applyAlignment="1">
      <alignment horizontal="right" vertical="top" wrapText="1"/>
      <protection/>
    </xf>
    <xf numFmtId="0" fontId="22" fillId="0" borderId="18" xfId="54" applyFont="1" applyBorder="1" applyAlignment="1">
      <alignment horizontal="center" vertical="top" wrapText="1"/>
      <protection/>
    </xf>
    <xf numFmtId="0" fontId="35" fillId="0" borderId="19" xfId="54" applyFont="1" applyBorder="1" applyAlignment="1">
      <alignment horizontal="center" wrapText="1"/>
      <protection/>
    </xf>
    <xf numFmtId="0" fontId="35" fillId="0" borderId="20" xfId="54" applyFont="1" applyBorder="1" applyAlignment="1">
      <alignment horizontal="center" wrapText="1"/>
      <protection/>
    </xf>
    <xf numFmtId="0" fontId="20" fillId="0" borderId="14" xfId="55" applyFont="1" applyBorder="1" applyAlignment="1">
      <alignment horizontal="center" vertical="center" wrapText="1"/>
      <protection/>
    </xf>
    <xf numFmtId="0" fontId="35" fillId="0" borderId="19" xfId="54" applyFont="1" applyBorder="1" applyAlignment="1">
      <alignment horizontal="center" vertical="top" wrapText="1"/>
      <protection/>
    </xf>
    <xf numFmtId="0" fontId="36" fillId="0" borderId="11" xfId="54" applyFont="1" applyBorder="1" applyAlignment="1">
      <alignment horizontal="center" wrapText="1"/>
      <protection/>
    </xf>
    <xf numFmtId="0" fontId="27" fillId="0" borderId="21" xfId="54" applyFont="1" applyBorder="1" applyAlignment="1">
      <alignment horizontal="center" wrapText="1"/>
      <protection/>
    </xf>
    <xf numFmtId="0" fontId="20" fillId="0" borderId="16" xfId="54" applyFont="1" applyBorder="1" applyAlignment="1">
      <alignment wrapText="1"/>
      <protection/>
    </xf>
    <xf numFmtId="0" fontId="20" fillId="0" borderId="22" xfId="54" applyFont="1" applyBorder="1" applyAlignment="1">
      <alignment horizontal="center" wrapText="1"/>
      <protection/>
    </xf>
    <xf numFmtId="0" fontId="27" fillId="0" borderId="22" xfId="54" applyFont="1" applyBorder="1" applyAlignment="1">
      <alignment wrapText="1"/>
      <protection/>
    </xf>
    <xf numFmtId="0" fontId="27" fillId="0" borderId="22" xfId="54" applyFont="1" applyBorder="1" applyAlignment="1">
      <alignment horizontal="center" wrapText="1"/>
      <protection/>
    </xf>
    <xf numFmtId="0" fontId="20" fillId="0" borderId="18" xfId="54" applyFont="1" applyBorder="1" applyAlignment="1">
      <alignment vertical="top" wrapText="1"/>
      <protection/>
    </xf>
    <xf numFmtId="0" fontId="20" fillId="0" borderId="18" xfId="54" applyFont="1" applyBorder="1" applyAlignment="1">
      <alignment wrapText="1"/>
      <protection/>
    </xf>
    <xf numFmtId="0" fontId="27" fillId="0" borderId="18" xfId="54" applyFont="1" applyBorder="1" applyAlignment="1">
      <alignment horizontal="center" wrapText="1"/>
      <protection/>
    </xf>
    <xf numFmtId="0" fontId="27" fillId="0" borderId="18" xfId="54" applyFont="1" applyBorder="1" applyAlignment="1">
      <alignment wrapText="1"/>
      <protection/>
    </xf>
    <xf numFmtId="0" fontId="20" fillId="0" borderId="18" xfId="54" applyFont="1" applyBorder="1" applyAlignment="1">
      <alignment horizontal="center" wrapText="1"/>
      <protection/>
    </xf>
    <xf numFmtId="0" fontId="20" fillId="24" borderId="18" xfId="54" applyFont="1" applyFill="1" applyBorder="1" applyAlignment="1">
      <alignment wrapText="1"/>
      <protection/>
    </xf>
    <xf numFmtId="0" fontId="27" fillId="0" borderId="0" xfId="54" applyFont="1" applyFill="1" applyBorder="1" applyAlignment="1" quotePrefix="1">
      <alignment horizontal="right"/>
      <protection/>
    </xf>
    <xf numFmtId="0" fontId="20" fillId="0" borderId="21" xfId="54" applyFont="1" applyBorder="1" applyAlignment="1">
      <alignment wrapText="1"/>
      <protection/>
    </xf>
    <xf numFmtId="0" fontId="20" fillId="0" borderId="22" xfId="54" applyFont="1" applyBorder="1" applyAlignment="1">
      <alignment wrapText="1"/>
      <protection/>
    </xf>
    <xf numFmtId="0" fontId="37" fillId="0" borderId="0" xfId="54" applyFont="1" applyFill="1" applyBorder="1">
      <alignment/>
      <protection/>
    </xf>
    <xf numFmtId="0" fontId="36" fillId="0" borderId="21" xfId="54" applyFont="1" applyBorder="1" applyAlignment="1">
      <alignment wrapText="1"/>
      <protection/>
    </xf>
    <xf numFmtId="0" fontId="36" fillId="0" borderId="18" xfId="54" applyFont="1" applyBorder="1" applyAlignment="1">
      <alignment horizontal="center" wrapText="1"/>
      <protection/>
    </xf>
    <xf numFmtId="0" fontId="20" fillId="24" borderId="21" xfId="54" applyFont="1" applyFill="1" applyBorder="1" applyAlignment="1">
      <alignment wrapText="1"/>
      <protection/>
    </xf>
    <xf numFmtId="0" fontId="36" fillId="0" borderId="21" xfId="54" applyFont="1" applyBorder="1" applyAlignment="1">
      <alignment horizontal="center" wrapText="1"/>
      <protection/>
    </xf>
    <xf numFmtId="0" fontId="20" fillId="0" borderId="11" xfId="54" applyFont="1" applyBorder="1" applyAlignment="1">
      <alignment wrapText="1"/>
      <protection/>
    </xf>
    <xf numFmtId="0" fontId="20" fillId="0" borderId="21" xfId="54" applyFont="1" applyBorder="1" applyAlignment="1">
      <alignment vertical="top" wrapText="1"/>
      <protection/>
    </xf>
    <xf numFmtId="0" fontId="25" fillId="0" borderId="0" xfId="54" applyFont="1" applyFill="1" applyBorder="1">
      <alignment/>
      <protection/>
    </xf>
    <xf numFmtId="0" fontId="20" fillId="24" borderId="16" xfId="54" applyFont="1" applyFill="1" applyBorder="1" applyAlignment="1">
      <alignment wrapText="1"/>
      <protection/>
    </xf>
    <xf numFmtId="0" fontId="20" fillId="24" borderId="22" xfId="54" applyFont="1" applyFill="1" applyBorder="1" applyAlignment="1">
      <alignment wrapText="1"/>
      <protection/>
    </xf>
    <xf numFmtId="0" fontId="20" fillId="0" borderId="10" xfId="55" applyNumberFormat="1" applyBorder="1" applyAlignment="1">
      <alignment horizontal="center" vertical="center"/>
      <protection/>
    </xf>
    <xf numFmtId="0" fontId="39" fillId="0" borderId="0" xfId="54" applyFont="1" applyFill="1" applyBorder="1">
      <alignment/>
      <protection/>
    </xf>
    <xf numFmtId="0" fontId="20" fillId="0" borderId="19" xfId="54" applyFont="1" applyBorder="1" applyAlignment="1">
      <alignment wrapText="1"/>
      <protection/>
    </xf>
    <xf numFmtId="0" fontId="20" fillId="0" borderId="23" xfId="54" applyFont="1" applyBorder="1" applyAlignment="1">
      <alignment horizontal="center" wrapText="1"/>
      <protection/>
    </xf>
    <xf numFmtId="0" fontId="20" fillId="0" borderId="22" xfId="54" applyFont="1" applyBorder="1" applyAlignment="1">
      <alignment vertical="top" wrapText="1"/>
      <protection/>
    </xf>
    <xf numFmtId="0" fontId="20" fillId="0" borderId="24" xfId="54" applyFont="1" applyBorder="1" applyAlignment="1">
      <alignment wrapText="1"/>
      <protection/>
    </xf>
    <xf numFmtId="0" fontId="20" fillId="0" borderId="24" xfId="54" applyFont="1" applyBorder="1" applyAlignment="1">
      <alignment horizontal="center" wrapText="1"/>
      <protection/>
    </xf>
    <xf numFmtId="0" fontId="20" fillId="0" borderId="24" xfId="54" applyFont="1" applyBorder="1" applyAlignment="1">
      <alignment vertical="top" wrapText="1"/>
      <protection/>
    </xf>
    <xf numFmtId="0" fontId="34" fillId="0" borderId="0" xfId="54" applyFont="1" applyFill="1" applyBorder="1" applyAlignment="1" quotePrefix="1">
      <alignment horizontal="left"/>
      <protection/>
    </xf>
    <xf numFmtId="0" fontId="27" fillId="0" borderId="19" xfId="54" applyFont="1" applyBorder="1" applyAlignment="1">
      <alignment horizontal="center" wrapText="1"/>
      <protection/>
    </xf>
    <xf numFmtId="0" fontId="20" fillId="6" borderId="19" xfId="54" applyFont="1" applyFill="1" applyBorder="1" applyAlignment="1">
      <alignment vertical="top" wrapText="1"/>
      <protection/>
    </xf>
    <xf numFmtId="0" fontId="20" fillId="0" borderId="19" xfId="54" applyFont="1" applyBorder="1" applyAlignment="1">
      <alignment vertical="top" wrapText="1"/>
      <protection/>
    </xf>
    <xf numFmtId="0" fontId="20" fillId="0" borderId="20" xfId="54" applyFont="1" applyBorder="1" applyAlignment="1">
      <alignment wrapText="1"/>
      <protection/>
    </xf>
    <xf numFmtId="0" fontId="27" fillId="0" borderId="20" xfId="54" applyFont="1" applyBorder="1" applyAlignment="1">
      <alignment horizontal="center" wrapText="1"/>
      <protection/>
    </xf>
    <xf numFmtId="0" fontId="20" fillId="0" borderId="20" xfId="54" applyFont="1" applyBorder="1" applyAlignment="1">
      <alignment vertical="top" wrapText="1"/>
      <protection/>
    </xf>
    <xf numFmtId="0" fontId="25" fillId="0" borderId="0" xfId="54" applyFont="1" applyFill="1" applyBorder="1" applyAlignment="1">
      <alignment horizontal="center"/>
      <protection/>
    </xf>
    <xf numFmtId="0" fontId="20" fillId="0" borderId="20" xfId="54" applyFont="1" applyBorder="1" applyAlignment="1">
      <alignment horizontal="center" wrapText="1"/>
      <protection/>
    </xf>
    <xf numFmtId="0" fontId="40" fillId="0" borderId="0" xfId="54" applyFont="1" applyFill="1" applyBorder="1" applyAlignment="1">
      <alignment horizontal="center"/>
      <protection/>
    </xf>
    <xf numFmtId="0" fontId="20" fillId="0" borderId="19" xfId="54" applyFont="1" applyBorder="1" applyAlignment="1">
      <alignment horizontal="left" wrapText="1" indent="1"/>
      <protection/>
    </xf>
    <xf numFmtId="0" fontId="20" fillId="0" borderId="19" xfId="54" applyFont="1" applyBorder="1" applyAlignment="1">
      <alignment horizontal="center" wrapText="1"/>
      <protection/>
    </xf>
    <xf numFmtId="0" fontId="20" fillId="0" borderId="19" xfId="54" applyFont="1" applyBorder="1" applyAlignment="1">
      <alignment horizontal="left" wrapText="1"/>
      <protection/>
    </xf>
    <xf numFmtId="0" fontId="20" fillId="24" borderId="19" xfId="54" applyFont="1" applyFill="1" applyBorder="1" applyAlignment="1">
      <alignment wrapText="1"/>
      <protection/>
    </xf>
    <xf numFmtId="0" fontId="40" fillId="0" borderId="0" xfId="54" applyFont="1" applyFill="1" applyBorder="1">
      <alignment/>
      <protection/>
    </xf>
    <xf numFmtId="0" fontId="36" fillId="0" borderId="19" xfId="54" applyFont="1" applyBorder="1" applyAlignment="1">
      <alignment wrapText="1"/>
      <protection/>
    </xf>
    <xf numFmtId="0" fontId="36" fillId="0" borderId="19" xfId="54" applyFont="1" applyBorder="1" applyAlignment="1">
      <alignment horizontal="center" wrapText="1"/>
      <protection/>
    </xf>
    <xf numFmtId="0" fontId="36" fillId="0" borderId="20" xfId="54" applyFont="1" applyBorder="1" applyAlignment="1">
      <alignment horizontal="center" wrapText="1"/>
      <protection/>
    </xf>
    <xf numFmtId="0" fontId="41" fillId="0" borderId="0" xfId="54" applyFont="1" applyFill="1" applyBorder="1" applyAlignment="1">
      <alignment horizontal="right"/>
      <protection/>
    </xf>
    <xf numFmtId="0" fontId="36" fillId="0" borderId="14" xfId="54" applyFont="1" applyBorder="1" applyAlignment="1">
      <alignment wrapText="1"/>
      <protection/>
    </xf>
    <xf numFmtId="0" fontId="28" fillId="0" borderId="18" xfId="54" applyFont="1" applyBorder="1" applyAlignment="1">
      <alignment horizontal="center" wrapText="1"/>
      <protection/>
    </xf>
    <xf numFmtId="0" fontId="36" fillId="24" borderId="18" xfId="54" applyFont="1" applyFill="1" applyBorder="1" applyAlignment="1">
      <alignment wrapText="1"/>
      <protection/>
    </xf>
    <xf numFmtId="0" fontId="42" fillId="0" borderId="0" xfId="54" applyFont="1" applyFill="1" applyBorder="1">
      <alignment/>
      <protection/>
    </xf>
    <xf numFmtId="0" fontId="20" fillId="0" borderId="14" xfId="55" applyNumberFormat="1" applyBorder="1" applyAlignment="1">
      <alignment horizontal="center" vertical="center"/>
      <protection/>
    </xf>
    <xf numFmtId="0" fontId="20" fillId="0" borderId="25" xfId="54" applyFont="1" applyBorder="1" applyAlignment="1">
      <alignment horizontal="center" wrapText="1"/>
      <protection/>
    </xf>
    <xf numFmtId="0" fontId="27" fillId="0" borderId="11" xfId="54" applyFont="1" applyBorder="1" applyAlignment="1">
      <alignment horizontal="center" wrapText="1"/>
      <protection/>
    </xf>
    <xf numFmtId="0" fontId="27" fillId="0" borderId="26" xfId="54" applyFont="1" applyBorder="1" applyAlignment="1">
      <alignment horizontal="center" wrapText="1"/>
      <protection/>
    </xf>
    <xf numFmtId="0" fontId="20" fillId="0" borderId="21" xfId="54" applyFont="1" applyBorder="1" applyAlignment="1">
      <alignment horizontal="center" vertical="top" wrapText="1"/>
      <protection/>
    </xf>
    <xf numFmtId="0" fontId="20" fillId="24" borderId="20" xfId="54" applyFont="1" applyFill="1" applyBorder="1" applyAlignment="1">
      <alignment wrapText="1"/>
      <protection/>
    </xf>
    <xf numFmtId="0" fontId="36" fillId="0" borderId="27" xfId="54" applyFont="1" applyBorder="1" applyAlignment="1">
      <alignment horizontal="center" wrapText="1"/>
      <protection/>
    </xf>
    <xf numFmtId="0" fontId="20" fillId="0" borderId="28" xfId="54" applyFont="1" applyBorder="1" applyAlignment="1">
      <alignment vertical="top" wrapText="1"/>
      <protection/>
    </xf>
    <xf numFmtId="0" fontId="20" fillId="0" borderId="27" xfId="54" applyFont="1" applyBorder="1" applyAlignment="1">
      <alignment wrapText="1"/>
      <protection/>
    </xf>
    <xf numFmtId="0" fontId="20" fillId="0" borderId="29" xfId="54" applyFont="1" applyBorder="1" applyAlignment="1">
      <alignment vertical="top" wrapText="1"/>
      <protection/>
    </xf>
    <xf numFmtId="0" fontId="20" fillId="0" borderId="24" xfId="54" applyFont="1" applyBorder="1" applyAlignment="1">
      <alignment horizontal="left" wrapText="1" indent="1"/>
      <protection/>
    </xf>
    <xf numFmtId="0" fontId="36" fillId="0" borderId="24" xfId="54" applyFont="1" applyBorder="1" applyAlignment="1">
      <alignment horizontal="center" wrapText="1"/>
      <protection/>
    </xf>
    <xf numFmtId="0" fontId="36" fillId="24" borderId="19" xfId="54" applyFont="1" applyFill="1" applyBorder="1" applyAlignment="1">
      <alignment wrapText="1"/>
      <protection/>
    </xf>
    <xf numFmtId="0" fontId="36" fillId="0" borderId="0" xfId="54" applyFont="1" applyAlignment="1">
      <alignment horizontal="justify"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20" fillId="0" borderId="0" xfId="54" applyFont="1" applyAlignment="1">
      <alignment horizontal="justify"/>
      <protection/>
    </xf>
    <xf numFmtId="0" fontId="20" fillId="0" borderId="0" xfId="54" applyFont="1">
      <alignment/>
      <protection/>
    </xf>
    <xf numFmtId="0" fontId="27" fillId="0" borderId="13" xfId="54" applyFont="1" applyBorder="1">
      <alignment/>
      <protection/>
    </xf>
    <xf numFmtId="49" fontId="20" fillId="0" borderId="0" xfId="55" applyNumberFormat="1">
      <alignment/>
      <protection/>
    </xf>
    <xf numFmtId="49" fontId="20" fillId="0" borderId="0" xfId="55" applyNumberFormat="1" applyFont="1" applyBorder="1" applyAlignment="1">
      <alignment horizontal="right" vertical="center" wrapText="1"/>
      <protection/>
    </xf>
    <xf numFmtId="49" fontId="35" fillId="0" borderId="0" xfId="55" applyNumberFormat="1" applyFont="1" applyBorder="1" applyAlignment="1">
      <alignment horizontal="center" vertical="top"/>
      <protection/>
    </xf>
    <xf numFmtId="49" fontId="46" fillId="0" borderId="0" xfId="55" applyNumberFormat="1" applyFont="1" applyAlignment="1">
      <alignment vertical="center"/>
      <protection/>
    </xf>
    <xf numFmtId="0" fontId="20" fillId="6" borderId="14" xfId="55" applyNumberFormat="1" applyFont="1" applyFill="1" applyBorder="1" applyAlignment="1">
      <alignment horizontal="center" vertical="center" wrapText="1"/>
      <protection/>
    </xf>
    <xf numFmtId="0" fontId="20" fillId="6" borderId="10" xfId="55" applyNumberFormat="1" applyFont="1" applyFill="1" applyBorder="1" applyAlignment="1">
      <alignment horizontal="center" vertical="center" wrapText="1"/>
      <protection/>
    </xf>
    <xf numFmtId="0" fontId="20" fillId="0" borderId="14" xfId="55" applyNumberFormat="1" applyFont="1" applyBorder="1" applyAlignment="1">
      <alignment horizontal="center" vertical="center" wrapText="1"/>
      <protection/>
    </xf>
    <xf numFmtId="0" fontId="20" fillId="0" borderId="10" xfId="55" applyNumberFormat="1" applyFont="1" applyBorder="1" applyAlignment="1">
      <alignment horizontal="center" vertical="center" wrapText="1"/>
      <protection/>
    </xf>
    <xf numFmtId="0" fontId="20" fillId="6" borderId="11" xfId="55" applyFont="1" applyFill="1" applyBorder="1" applyAlignment="1">
      <alignment horizontal="center" vertical="center" wrapText="1"/>
      <protection/>
    </xf>
    <xf numFmtId="0" fontId="20" fillId="6" borderId="12" xfId="55" applyFont="1" applyFill="1" applyBorder="1" applyAlignment="1">
      <alignment horizontal="center" vertical="center" wrapText="1"/>
      <protection/>
    </xf>
    <xf numFmtId="0" fontId="20" fillId="6" borderId="11" xfId="55" applyNumberFormat="1" applyFont="1" applyFill="1" applyBorder="1" applyAlignment="1">
      <alignment horizontal="center" vertical="center" wrapText="1"/>
      <protection/>
    </xf>
    <xf numFmtId="0" fontId="20" fillId="6" borderId="12" xfId="55" applyNumberFormat="1" applyFont="1" applyFill="1" applyBorder="1" applyAlignment="1">
      <alignment horizontal="center" vertical="center" wrapText="1"/>
      <protection/>
    </xf>
    <xf numFmtId="49" fontId="20" fillId="0" borderId="11" xfId="55" applyNumberFormat="1" applyBorder="1">
      <alignment/>
      <protection/>
    </xf>
    <xf numFmtId="0" fontId="20" fillId="0" borderId="26" xfId="55" applyFont="1" applyFill="1" applyBorder="1" applyAlignment="1">
      <alignment vertical="center" wrapText="1"/>
      <protection/>
    </xf>
    <xf numFmtId="0" fontId="20" fillId="0" borderId="12" xfId="55" applyNumberFormat="1" applyFont="1" applyFill="1" applyBorder="1" applyAlignment="1">
      <alignment vertical="center" wrapText="1"/>
      <protection/>
    </xf>
    <xf numFmtId="49" fontId="20" fillId="0" borderId="14" xfId="55" applyNumberFormat="1" applyBorder="1">
      <alignment/>
      <protection/>
    </xf>
    <xf numFmtId="0" fontId="20" fillId="0" borderId="10" xfId="55" applyFont="1" applyFill="1" applyBorder="1" applyAlignment="1">
      <alignment vertical="center" wrapText="1"/>
      <protection/>
    </xf>
    <xf numFmtId="0" fontId="20" fillId="0" borderId="10" xfId="55" applyNumberFormat="1" applyFont="1" applyFill="1" applyBorder="1" applyAlignment="1">
      <alignment vertical="center" wrapText="1"/>
      <protection/>
    </xf>
    <xf numFmtId="0" fontId="20" fillId="6" borderId="14" xfId="55" applyFont="1" applyFill="1" applyBorder="1" applyAlignment="1">
      <alignment horizontal="center" vertical="center" wrapText="1"/>
      <protection/>
    </xf>
    <xf numFmtId="0" fontId="20" fillId="6" borderId="10" xfId="55" applyFont="1" applyFill="1" applyBorder="1" applyAlignment="1">
      <alignment horizontal="center" vertical="center" wrapText="1"/>
      <protection/>
    </xf>
    <xf numFmtId="0" fontId="20" fillId="0" borderId="0" xfId="55" applyNumberFormat="1" applyProtection="1">
      <alignment/>
      <protection hidden="1"/>
    </xf>
    <xf numFmtId="0" fontId="20" fillId="0" borderId="14" xfId="55" applyNumberFormat="1" applyFont="1" applyFill="1" applyBorder="1" applyAlignment="1" applyProtection="1">
      <alignment vertical="center" wrapText="1"/>
      <protection hidden="1"/>
    </xf>
    <xf numFmtId="0" fontId="20" fillId="0" borderId="10" xfId="55" applyNumberFormat="1" applyFont="1" applyFill="1" applyBorder="1" applyAlignment="1" applyProtection="1">
      <alignment vertical="center" wrapText="1"/>
      <protection hidden="1"/>
    </xf>
    <xf numFmtId="49" fontId="20" fillId="0" borderId="0" xfId="55" applyNumberFormat="1" applyProtection="1">
      <alignment/>
      <protection hidden="1"/>
    </xf>
    <xf numFmtId="0" fontId="20" fillId="0" borderId="0" xfId="55" applyNumberFormat="1" applyAlignment="1">
      <alignment horizontal="center" vertical="center"/>
      <protection/>
    </xf>
    <xf numFmtId="0" fontId="20" fillId="0" borderId="14" xfId="55" applyFont="1" applyBorder="1" applyAlignment="1">
      <alignment vertical="center" wrapText="1"/>
      <protection/>
    </xf>
    <xf numFmtId="0" fontId="20" fillId="0" borderId="10" xfId="55" applyFont="1" applyBorder="1" applyAlignment="1">
      <alignment vertical="center" wrapText="1"/>
      <protection/>
    </xf>
    <xf numFmtId="0" fontId="20" fillId="6" borderId="14" xfId="55" applyFont="1" applyFill="1" applyBorder="1" applyAlignment="1">
      <alignment vertical="center" wrapText="1"/>
      <protection/>
    </xf>
    <xf numFmtId="0" fontId="20" fillId="6" borderId="10" xfId="55" applyFont="1" applyFill="1" applyBorder="1" applyAlignment="1">
      <alignment vertical="center" wrapText="1"/>
      <protection/>
    </xf>
    <xf numFmtId="0" fontId="20" fillId="0" borderId="0" xfId="55" applyNumberFormat="1" applyFont="1">
      <alignment/>
      <protection/>
    </xf>
    <xf numFmtId="0" fontId="20" fillId="0" borderId="0" xfId="55" applyNumberFormat="1">
      <alignment/>
      <protection/>
    </xf>
    <xf numFmtId="49" fontId="20" fillId="0" borderId="0" xfId="55" applyNumberFormat="1" applyFont="1" applyAlignment="1">
      <alignment horizontal="justify" vertical="center"/>
      <protection/>
    </xf>
    <xf numFmtId="0" fontId="20" fillId="0" borderId="17" xfId="55" applyFont="1" applyBorder="1" applyAlignment="1">
      <alignment horizontal="center" wrapText="1"/>
      <protection/>
    </xf>
    <xf numFmtId="0" fontId="20" fillId="6" borderId="15" xfId="55" applyFont="1" applyFill="1" applyBorder="1" applyAlignment="1">
      <alignment horizontal="center" vertical="center" wrapText="1"/>
      <protection/>
    </xf>
    <xf numFmtId="0" fontId="20" fillId="6" borderId="26" xfId="55" applyFont="1" applyFill="1" applyBorder="1" applyAlignment="1">
      <alignment horizontal="center" vertical="center" wrapText="1"/>
      <protection/>
    </xf>
    <xf numFmtId="0" fontId="20" fillId="6" borderId="11" xfId="55" applyNumberFormat="1" applyFill="1" applyBorder="1" applyAlignment="1">
      <alignment horizontal="center" vertical="center"/>
      <protection/>
    </xf>
    <xf numFmtId="0" fontId="20" fillId="0" borderId="11" xfId="55" applyFont="1" applyBorder="1" applyAlignment="1">
      <alignment horizontal="center" wrapText="1"/>
      <protection/>
    </xf>
    <xf numFmtId="0" fontId="20" fillId="0" borderId="26" xfId="55" applyFont="1" applyBorder="1" applyAlignment="1">
      <alignment horizontal="center" wrapText="1"/>
      <protection/>
    </xf>
    <xf numFmtId="0" fontId="20" fillId="0" borderId="12" xfId="55" applyFont="1" applyBorder="1" applyAlignment="1">
      <alignment horizontal="center" wrapText="1"/>
      <protection/>
    </xf>
    <xf numFmtId="0" fontId="20" fillId="0" borderId="16" xfId="55" applyFont="1" applyBorder="1" applyAlignment="1">
      <alignment horizontal="center" wrapText="1"/>
      <protection/>
    </xf>
    <xf numFmtId="0" fontId="20" fillId="0" borderId="13" xfId="55" applyFont="1" applyBorder="1" applyAlignment="1">
      <alignment horizontal="center" wrapText="1"/>
      <protection/>
    </xf>
    <xf numFmtId="49" fontId="20" fillId="0" borderId="18" xfId="55" applyNumberFormat="1" applyBorder="1">
      <alignment/>
      <protection/>
    </xf>
    <xf numFmtId="49" fontId="46" fillId="0" borderId="0" xfId="55" applyNumberFormat="1" applyFont="1" applyAlignment="1">
      <alignment horizontal="center" vertical="center"/>
      <protection/>
    </xf>
    <xf numFmtId="49" fontId="20" fillId="0" borderId="0" xfId="55" applyNumberFormat="1" applyFont="1" applyBorder="1" applyAlignment="1">
      <alignment vertical="center" wrapText="1"/>
      <protection/>
    </xf>
    <xf numFmtId="49" fontId="36" fillId="0" borderId="13" xfId="55" applyNumberFormat="1" applyFont="1" applyBorder="1" applyAlignment="1">
      <alignment horizontal="center" vertical="center" wrapText="1"/>
      <protection/>
    </xf>
    <xf numFmtId="0" fontId="20" fillId="0" borderId="18" xfId="55" applyNumberFormat="1" applyFont="1" applyBorder="1" applyAlignment="1">
      <alignment horizontal="center" vertical="center" wrapText="1"/>
      <protection/>
    </xf>
    <xf numFmtId="0" fontId="20" fillId="0" borderId="14" xfId="55" applyNumberFormat="1" applyFont="1" applyBorder="1" applyAlignment="1">
      <alignment horizontal="center" vertical="center" wrapText="1"/>
      <protection/>
    </xf>
    <xf numFmtId="0" fontId="20" fillId="0" borderId="15" xfId="55" applyNumberFormat="1" applyFont="1" applyBorder="1" applyAlignment="1">
      <alignment horizontal="center" vertical="center" wrapText="1"/>
      <protection/>
    </xf>
    <xf numFmtId="0" fontId="20" fillId="0" borderId="10" xfId="55" applyNumberFormat="1" applyFont="1" applyBorder="1" applyAlignment="1">
      <alignment horizontal="center" vertical="center" wrapText="1"/>
      <protection/>
    </xf>
    <xf numFmtId="0" fontId="20" fillId="6" borderId="14" xfId="55" applyNumberFormat="1" applyFont="1" applyFill="1" applyBorder="1" applyAlignment="1">
      <alignment horizontal="center" vertical="center" wrapText="1"/>
      <protection/>
    </xf>
    <xf numFmtId="0" fontId="20" fillId="6" borderId="15" xfId="55" applyNumberFormat="1" applyFont="1" applyFill="1" applyBorder="1" applyAlignment="1">
      <alignment horizontal="center" vertical="center" wrapText="1"/>
      <protection/>
    </xf>
    <xf numFmtId="0" fontId="20" fillId="6" borderId="10" xfId="55" applyNumberFormat="1" applyFont="1" applyFill="1" applyBorder="1" applyAlignment="1">
      <alignment horizontal="center" vertical="center" wrapText="1"/>
      <protection/>
    </xf>
    <xf numFmtId="49" fontId="20" fillId="0" borderId="18" xfId="55" applyNumberFormat="1" applyFont="1" applyBorder="1">
      <alignment/>
      <protection/>
    </xf>
    <xf numFmtId="49" fontId="20" fillId="0" borderId="0" xfId="55" applyNumberFormat="1" applyFont="1" applyBorder="1" applyAlignment="1">
      <alignment horizontal="center" vertical="center" wrapText="1"/>
      <protection/>
    </xf>
    <xf numFmtId="49" fontId="20" fillId="0" borderId="30" xfId="55" applyNumberFormat="1" applyFont="1" applyBorder="1" applyAlignment="1">
      <alignment horizontal="center" vertical="center" wrapText="1"/>
      <protection/>
    </xf>
    <xf numFmtId="49" fontId="36" fillId="0" borderId="0" xfId="55" applyNumberFormat="1" applyFont="1" applyAlignment="1">
      <alignment horizontal="center" vertical="center"/>
      <protection/>
    </xf>
    <xf numFmtId="0" fontId="20" fillId="0" borderId="14" xfId="55" applyNumberFormat="1" applyBorder="1" applyAlignment="1">
      <alignment horizontal="center" vertical="center"/>
      <protection/>
    </xf>
    <xf numFmtId="0" fontId="20" fillId="0" borderId="15" xfId="55" applyNumberFormat="1" applyBorder="1" applyAlignment="1">
      <alignment horizontal="center" vertical="center"/>
      <protection/>
    </xf>
    <xf numFmtId="0" fontId="20" fillId="0" borderId="10" xfId="55" applyNumberFormat="1" applyBorder="1" applyAlignment="1">
      <alignment horizontal="center" vertical="center"/>
      <protection/>
    </xf>
    <xf numFmtId="0" fontId="20" fillId="0" borderId="14" xfId="55" applyFont="1" applyBorder="1" applyAlignment="1">
      <alignment horizontal="center" vertical="center" wrapText="1"/>
      <protection/>
    </xf>
    <xf numFmtId="0" fontId="20" fillId="0" borderId="15" xfId="55" applyFont="1" applyBorder="1" applyAlignment="1">
      <alignment horizontal="center" vertical="center" wrapText="1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0" fillId="0" borderId="18" xfId="55" applyNumberFormat="1" applyBorder="1" applyAlignment="1">
      <alignment horizontal="center" vertical="center"/>
      <protection/>
    </xf>
    <xf numFmtId="49" fontId="20" fillId="0" borderId="18" xfId="55" applyNumberFormat="1" applyFont="1" applyBorder="1" applyAlignment="1">
      <alignment horizontal="center" vertical="center"/>
      <protection/>
    </xf>
    <xf numFmtId="49" fontId="20" fillId="0" borderId="18" xfId="55" applyNumberFormat="1" applyBorder="1" applyAlignment="1">
      <alignment horizontal="center" vertical="center"/>
      <protection/>
    </xf>
    <xf numFmtId="49" fontId="20" fillId="0" borderId="15" xfId="55" applyNumberFormat="1" applyFont="1" applyBorder="1" applyAlignment="1">
      <alignment horizontal="left" vertical="center" wrapText="1"/>
      <protection/>
    </xf>
    <xf numFmtId="49" fontId="20" fillId="0" borderId="10" xfId="55" applyNumberFormat="1" applyFont="1" applyBorder="1" applyAlignment="1">
      <alignment horizontal="left" vertical="center" wrapText="1"/>
      <protection/>
    </xf>
    <xf numFmtId="49" fontId="20" fillId="0" borderId="18" xfId="55" applyNumberFormat="1" applyFont="1" applyBorder="1" applyAlignment="1">
      <alignment horizontal="center" vertical="center" wrapText="1"/>
      <protection/>
    </xf>
    <xf numFmtId="49" fontId="20" fillId="0" borderId="16" xfId="55" applyNumberFormat="1" applyFont="1" applyBorder="1" applyAlignment="1">
      <alignment horizontal="left" vertical="center" wrapText="1" indent="1"/>
      <protection/>
    </xf>
    <xf numFmtId="49" fontId="20" fillId="0" borderId="13" xfId="55" applyNumberFormat="1" applyFont="1" applyBorder="1" applyAlignment="1">
      <alignment horizontal="left" vertical="center" wrapText="1" indent="1"/>
      <protection/>
    </xf>
    <xf numFmtId="49" fontId="20" fillId="0" borderId="17" xfId="55" applyNumberFormat="1" applyFont="1" applyBorder="1" applyAlignment="1">
      <alignment horizontal="left" vertical="center" wrapText="1" indent="1"/>
      <protection/>
    </xf>
    <xf numFmtId="49" fontId="20" fillId="0" borderId="21" xfId="55" applyNumberFormat="1" applyFont="1" applyBorder="1" applyAlignment="1">
      <alignment vertical="center" wrapText="1"/>
      <protection/>
    </xf>
    <xf numFmtId="49" fontId="36" fillId="0" borderId="11" xfId="55" applyNumberFormat="1" applyFont="1" applyBorder="1" applyAlignment="1">
      <alignment vertical="center" wrapText="1"/>
      <protection/>
    </xf>
    <xf numFmtId="49" fontId="36" fillId="0" borderId="26" xfId="55" applyNumberFormat="1" applyFont="1" applyBorder="1" applyAlignment="1">
      <alignment vertical="center" wrapText="1"/>
      <protection/>
    </xf>
    <xf numFmtId="49" fontId="36" fillId="0" borderId="12" xfId="55" applyNumberFormat="1" applyFont="1" applyBorder="1" applyAlignment="1">
      <alignment vertical="center" wrapText="1"/>
      <protection/>
    </xf>
    <xf numFmtId="49" fontId="20" fillId="0" borderId="14" xfId="55" applyNumberFormat="1" applyFont="1" applyBorder="1" applyAlignment="1">
      <alignment horizontal="center" vertical="center" wrapText="1"/>
      <protection/>
    </xf>
    <xf numFmtId="49" fontId="20" fillId="0" borderId="15" xfId="55" applyNumberFormat="1" applyFont="1" applyBorder="1" applyAlignment="1">
      <alignment horizontal="center" vertical="center" wrapText="1"/>
      <protection/>
    </xf>
    <xf numFmtId="49" fontId="20" fillId="0" borderId="10" xfId="55" applyNumberFormat="1" applyFont="1" applyBorder="1" applyAlignment="1">
      <alignment horizontal="center" vertical="center" wrapText="1"/>
      <protection/>
    </xf>
    <xf numFmtId="49" fontId="20" fillId="0" borderId="0" xfId="55" applyNumberFormat="1" applyFont="1" applyAlignment="1">
      <alignment horizontal="right" vertical="center" wrapText="1"/>
      <protection/>
    </xf>
    <xf numFmtId="0" fontId="27" fillId="0" borderId="0" xfId="54" applyFont="1" applyAlignment="1">
      <alignment horizontal="right" vertical="top" wrapText="1"/>
      <protection/>
    </xf>
    <xf numFmtId="0" fontId="27" fillId="0" borderId="0" xfId="54" applyFont="1" applyBorder="1" applyAlignment="1">
      <alignment horizontal="right" vertical="top" wrapText="1"/>
      <protection/>
    </xf>
    <xf numFmtId="0" fontId="27" fillId="0" borderId="0" xfId="54" applyFont="1" applyAlignment="1">
      <alignment vertical="top" wrapText="1"/>
      <protection/>
    </xf>
    <xf numFmtId="0" fontId="27" fillId="0" borderId="0" xfId="54" applyFont="1" applyBorder="1" applyAlignment="1">
      <alignment vertical="top" wrapText="1"/>
      <protection/>
    </xf>
    <xf numFmtId="0" fontId="20" fillId="24" borderId="12" xfId="54" applyFont="1" applyFill="1" applyBorder="1" applyAlignment="1">
      <alignment wrapText="1"/>
      <protection/>
    </xf>
    <xf numFmtId="0" fontId="20" fillId="24" borderId="17" xfId="54" applyFont="1" applyFill="1" applyBorder="1" applyAlignment="1">
      <alignment wrapText="1"/>
      <protection/>
    </xf>
    <xf numFmtId="0" fontId="19" fillId="0" borderId="0" xfId="54" applyBorder="1" applyAlignment="1">
      <alignment horizontal="right"/>
      <protection/>
    </xf>
    <xf numFmtId="0" fontId="20" fillId="0" borderId="10" xfId="54" applyFont="1" applyBorder="1" applyAlignment="1">
      <alignment horizontal="center" wrapText="1"/>
      <protection/>
    </xf>
    <xf numFmtId="0" fontId="20" fillId="0" borderId="18" xfId="54" applyFont="1" applyBorder="1" applyAlignment="1">
      <alignment wrapText="1"/>
      <protection/>
    </xf>
    <xf numFmtId="0" fontId="20" fillId="0" borderId="18" xfId="54" applyFont="1" applyBorder="1" applyAlignment="1">
      <alignment vertical="top" wrapText="1"/>
      <protection/>
    </xf>
    <xf numFmtId="0" fontId="20" fillId="0" borderId="15" xfId="54" applyFont="1" applyBorder="1" applyAlignment="1">
      <alignment horizontal="center" wrapText="1"/>
      <protection/>
    </xf>
    <xf numFmtId="0" fontId="20" fillId="0" borderId="20" xfId="54" applyFont="1" applyBorder="1" applyAlignment="1">
      <alignment horizontal="center" wrapText="1"/>
      <protection/>
    </xf>
    <xf numFmtId="0" fontId="20" fillId="0" borderId="25" xfId="54" applyFont="1" applyBorder="1" applyAlignment="1">
      <alignment horizontal="center" wrapText="1"/>
      <protection/>
    </xf>
    <xf numFmtId="0" fontId="20" fillId="0" borderId="24" xfId="54" applyFont="1" applyBorder="1" applyAlignment="1">
      <alignment horizontal="center" wrapText="1"/>
      <protection/>
    </xf>
    <xf numFmtId="0" fontId="20" fillId="0" borderId="20" xfId="54" applyFont="1" applyBorder="1" applyAlignment="1">
      <alignment vertical="top" wrapText="1"/>
      <protection/>
    </xf>
    <xf numFmtId="0" fontId="20" fillId="0" borderId="24" xfId="54" applyFont="1" applyBorder="1" applyAlignment="1">
      <alignment vertical="top" wrapText="1"/>
      <protection/>
    </xf>
    <xf numFmtId="0" fontId="36" fillId="0" borderId="20" xfId="54" applyFont="1" applyBorder="1" applyAlignment="1">
      <alignment horizontal="center" wrapText="1"/>
      <protection/>
    </xf>
    <xf numFmtId="0" fontId="36" fillId="0" borderId="24" xfId="54" applyFont="1" applyBorder="1" applyAlignment="1">
      <alignment horizontal="center" wrapText="1"/>
      <protection/>
    </xf>
    <xf numFmtId="0" fontId="20" fillId="0" borderId="20" xfId="54" applyFont="1" applyBorder="1" applyAlignment="1">
      <alignment wrapText="1"/>
      <protection/>
    </xf>
    <xf numFmtId="0" fontId="20" fillId="0" borderId="24" xfId="54" applyFont="1" applyBorder="1" applyAlignment="1">
      <alignment wrapText="1"/>
      <protection/>
    </xf>
    <xf numFmtId="49" fontId="36" fillId="0" borderId="18" xfId="55" applyNumberFormat="1" applyFont="1" applyBorder="1" applyAlignment="1">
      <alignment vertical="center" wrapText="1"/>
      <protection/>
    </xf>
    <xf numFmtId="0" fontId="20" fillId="0" borderId="18" xfId="55" applyFont="1" applyBorder="1" applyAlignment="1">
      <alignment horizontal="center" vertical="center" wrapText="1"/>
      <protection/>
    </xf>
    <xf numFmtId="49" fontId="20" fillId="0" borderId="18" xfId="55" applyNumberFormat="1" applyFont="1" applyBorder="1" applyAlignment="1">
      <alignment vertical="center" wrapText="1"/>
      <protection/>
    </xf>
    <xf numFmtId="49" fontId="20" fillId="0" borderId="14" xfId="55" applyNumberFormat="1" applyFont="1" applyBorder="1" applyAlignment="1">
      <alignment horizontal="left" vertical="center" wrapText="1"/>
      <protection/>
    </xf>
    <xf numFmtId="0" fontId="20" fillId="6" borderId="26" xfId="55" applyNumberFormat="1" applyFill="1" applyBorder="1" applyAlignment="1">
      <alignment horizontal="center" vertical="center"/>
      <protection/>
    </xf>
    <xf numFmtId="0" fontId="20" fillId="6" borderId="12" xfId="55" applyNumberFormat="1" applyFill="1" applyBorder="1" applyAlignment="1">
      <alignment horizontal="center" vertical="center"/>
      <protection/>
    </xf>
    <xf numFmtId="0" fontId="20" fillId="6" borderId="16" xfId="55" applyNumberFormat="1" applyFill="1" applyBorder="1" applyAlignment="1">
      <alignment horizontal="center" vertical="center"/>
      <protection/>
    </xf>
    <xf numFmtId="0" fontId="20" fillId="6" borderId="13" xfId="55" applyNumberFormat="1" applyFill="1" applyBorder="1" applyAlignment="1">
      <alignment horizontal="center" vertical="center"/>
      <protection/>
    </xf>
    <xf numFmtId="0" fontId="20" fillId="6" borderId="17" xfId="55" applyNumberFormat="1" applyFill="1" applyBorder="1" applyAlignment="1">
      <alignment horizontal="center" vertical="center"/>
      <protection/>
    </xf>
    <xf numFmtId="0" fontId="20" fillId="0" borderId="15" xfId="55" applyNumberFormat="1" applyFont="1" applyFill="1" applyBorder="1" applyAlignment="1">
      <alignment horizontal="center" vertical="center" wrapText="1"/>
      <protection/>
    </xf>
    <xf numFmtId="0" fontId="20" fillId="6" borderId="18" xfId="55" applyNumberFormat="1" applyFont="1" applyFill="1" applyBorder="1" applyAlignment="1">
      <alignment horizontal="center" vertical="center" wrapText="1"/>
      <protection/>
    </xf>
    <xf numFmtId="0" fontId="20" fillId="0" borderId="16" xfId="55" applyNumberFormat="1" applyFont="1" applyFill="1" applyBorder="1" applyAlignment="1">
      <alignment horizontal="center" vertical="center" wrapText="1"/>
      <protection/>
    </xf>
    <xf numFmtId="0" fontId="20" fillId="0" borderId="13" xfId="55" applyNumberFormat="1" applyFont="1" applyFill="1" applyBorder="1" applyAlignment="1">
      <alignment horizontal="center" vertical="center" wrapText="1"/>
      <protection/>
    </xf>
    <xf numFmtId="0" fontId="20" fillId="0" borderId="17" xfId="55" applyNumberFormat="1" applyFont="1" applyFill="1" applyBorder="1" applyAlignment="1">
      <alignment horizontal="center" vertical="center" wrapText="1"/>
      <protection/>
    </xf>
    <xf numFmtId="0" fontId="20" fillId="0" borderId="16" xfId="55" applyFont="1" applyFill="1" applyBorder="1" applyAlignment="1">
      <alignment horizontal="center" vertical="center" wrapText="1"/>
      <protection/>
    </xf>
    <xf numFmtId="0" fontId="20" fillId="0" borderId="13" xfId="55" applyFont="1" applyFill="1" applyBorder="1" applyAlignment="1">
      <alignment horizontal="center" vertical="center" wrapText="1"/>
      <protection/>
    </xf>
    <xf numFmtId="0" fontId="20" fillId="0" borderId="17" xfId="55" applyFont="1" applyFill="1" applyBorder="1" applyAlignment="1">
      <alignment horizontal="center" vertical="center" wrapText="1"/>
      <protection/>
    </xf>
    <xf numFmtId="0" fontId="20" fillId="0" borderId="15" xfId="55" applyNumberFormat="1" applyFont="1" applyFill="1" applyBorder="1" applyAlignment="1" applyProtection="1">
      <alignment horizontal="center" vertical="center" wrapText="1"/>
      <protection hidden="1"/>
    </xf>
    <xf numFmtId="0" fontId="20" fillId="0" borderId="21" xfId="55" applyFont="1" applyBorder="1" applyAlignment="1">
      <alignment horizontal="center" vertical="center" wrapText="1"/>
      <protection/>
    </xf>
    <xf numFmtId="0" fontId="20" fillId="6" borderId="11" xfId="55" applyFont="1" applyFill="1" applyBorder="1" applyAlignment="1">
      <alignment horizontal="center" vertical="center" wrapText="1"/>
      <protection/>
    </xf>
    <xf numFmtId="0" fontId="20" fillId="6" borderId="12" xfId="55" applyFont="1" applyFill="1" applyBorder="1" applyAlignment="1">
      <alignment horizontal="center" vertical="center" wrapText="1"/>
      <protection/>
    </xf>
    <xf numFmtId="0" fontId="20" fillId="6" borderId="16" xfId="55" applyFont="1" applyFill="1" applyBorder="1" applyAlignment="1">
      <alignment horizontal="center" vertical="center" wrapText="1"/>
      <protection/>
    </xf>
    <xf numFmtId="0" fontId="20" fillId="6" borderId="13" xfId="55" applyFont="1" applyFill="1" applyBorder="1" applyAlignment="1">
      <alignment horizontal="center" vertical="center" wrapText="1"/>
      <protection/>
    </xf>
    <xf numFmtId="0" fontId="20" fillId="6" borderId="17" xfId="55" applyFont="1" applyFill="1" applyBorder="1" applyAlignment="1">
      <alignment horizontal="center" vertical="center" wrapText="1"/>
      <protection/>
    </xf>
    <xf numFmtId="49" fontId="20" fillId="0" borderId="22" xfId="55" applyNumberFormat="1" applyFont="1" applyBorder="1" applyAlignment="1">
      <alignment horizontal="left" vertical="center" wrapText="1" indent="1"/>
      <protection/>
    </xf>
    <xf numFmtId="0" fontId="20" fillId="0" borderId="14" xfId="55" applyNumberFormat="1" applyFont="1" applyBorder="1" applyAlignment="1" applyProtection="1">
      <alignment horizontal="center" vertical="center" wrapText="1"/>
      <protection hidden="1"/>
    </xf>
    <xf numFmtId="0" fontId="20" fillId="0" borderId="15" xfId="55" applyNumberFormat="1" applyFont="1" applyBorder="1" applyAlignment="1" applyProtection="1">
      <alignment horizontal="center" vertical="center" wrapText="1"/>
      <protection hidden="1"/>
    </xf>
    <xf numFmtId="0" fontId="20" fillId="0" borderId="10" xfId="55" applyNumberFormat="1" applyFont="1" applyBorder="1" applyAlignment="1" applyProtection="1">
      <alignment horizontal="center" vertical="center" wrapText="1"/>
      <protection hidden="1"/>
    </xf>
    <xf numFmtId="0" fontId="20" fillId="0" borderId="14" xfId="55" applyNumberFormat="1" applyFont="1" applyBorder="1" applyAlignment="1" applyProtection="1">
      <alignment horizontal="left" vertical="center" wrapText="1"/>
      <protection hidden="1"/>
    </xf>
    <xf numFmtId="0" fontId="20" fillId="0" borderId="15" xfId="55" applyNumberFormat="1" applyFont="1" applyBorder="1" applyAlignment="1" applyProtection="1">
      <alignment horizontal="left" vertical="center" wrapText="1"/>
      <protection hidden="1"/>
    </xf>
    <xf numFmtId="0" fontId="20" fillId="0" borderId="10" xfId="55" applyNumberFormat="1" applyFont="1" applyBorder="1" applyAlignment="1" applyProtection="1">
      <alignment horizontal="left" vertical="center" wrapText="1"/>
      <protection hidden="1"/>
    </xf>
    <xf numFmtId="49" fontId="20" fillId="0" borderId="21" xfId="55" applyNumberFormat="1" applyFont="1" applyBorder="1" applyAlignment="1">
      <alignment horizontal="justify" vertical="center" wrapText="1"/>
      <protection/>
    </xf>
    <xf numFmtId="0" fontId="36" fillId="0" borderId="18" xfId="55" applyFont="1" applyBorder="1" applyAlignment="1">
      <alignment horizontal="center" vertical="center" wrapText="1"/>
      <protection/>
    </xf>
    <xf numFmtId="0" fontId="20" fillId="6" borderId="14" xfId="55" applyNumberFormat="1" applyFill="1" applyBorder="1" applyAlignment="1">
      <alignment horizontal="center" vertical="center"/>
      <protection/>
    </xf>
    <xf numFmtId="0" fontId="20" fillId="6" borderId="15" xfId="55" applyNumberFormat="1" applyFill="1" applyBorder="1" applyAlignment="1">
      <alignment horizontal="center" vertical="center"/>
      <protection/>
    </xf>
    <xf numFmtId="0" fontId="20" fillId="6" borderId="10" xfId="55" applyNumberFormat="1" applyFill="1" applyBorder="1" applyAlignment="1">
      <alignment horizontal="center" vertical="center"/>
      <protection/>
    </xf>
    <xf numFmtId="49" fontId="36" fillId="0" borderId="18" xfId="55" applyNumberFormat="1" applyFont="1" applyBorder="1" applyAlignment="1">
      <alignment horizontal="center" vertical="center" wrapText="1"/>
      <protection/>
    </xf>
    <xf numFmtId="0" fontId="20" fillId="0" borderId="18" xfId="55" applyFont="1" applyBorder="1" applyAlignment="1">
      <alignment vertical="center" wrapText="1"/>
      <protection/>
    </xf>
    <xf numFmtId="49" fontId="47" fillId="0" borderId="0" xfId="55" applyNumberFormat="1" applyFont="1" applyAlignment="1">
      <alignment horizontal="justify" vertical="center"/>
      <protection/>
    </xf>
    <xf numFmtId="49" fontId="47" fillId="0" borderId="0" xfId="55" applyNumberFormat="1" applyFont="1">
      <alignment/>
      <protection/>
    </xf>
    <xf numFmtId="0" fontId="20" fillId="6" borderId="26" xfId="55" applyNumberFormat="1" applyFont="1" applyFill="1" applyBorder="1" applyAlignment="1">
      <alignment horizontal="center" vertical="center" wrapText="1"/>
      <protection/>
    </xf>
    <xf numFmtId="49" fontId="35" fillId="0" borderId="26" xfId="55" applyNumberFormat="1" applyFont="1" applyBorder="1" applyAlignment="1">
      <alignment horizontal="center" vertical="top"/>
      <protection/>
    </xf>
    <xf numFmtId="49" fontId="36" fillId="0" borderId="14" xfId="55" applyNumberFormat="1" applyFont="1" applyBorder="1">
      <alignment/>
      <protection/>
    </xf>
    <xf numFmtId="49" fontId="36" fillId="0" borderId="15" xfId="55" applyNumberFormat="1" applyFont="1" applyBorder="1">
      <alignment/>
      <protection/>
    </xf>
    <xf numFmtId="49" fontId="36" fillId="0" borderId="10" xfId="55" applyNumberFormat="1" applyFont="1" applyBorder="1">
      <alignment/>
      <protection/>
    </xf>
    <xf numFmtId="49" fontId="20" fillId="0" borderId="0" xfId="55" applyNumberFormat="1" applyFont="1" applyBorder="1" applyAlignment="1">
      <alignment horizontal="right" vertical="center" wrapText="1"/>
      <protection/>
    </xf>
    <xf numFmtId="49" fontId="20" fillId="0" borderId="30" xfId="55" applyNumberFormat="1" applyFont="1" applyBorder="1" applyAlignment="1">
      <alignment vertical="center" wrapText="1"/>
      <protection/>
    </xf>
    <xf numFmtId="49" fontId="20" fillId="0" borderId="0" xfId="55" applyNumberFormat="1" applyAlignment="1">
      <alignment horizontal="center"/>
      <protection/>
    </xf>
    <xf numFmtId="49" fontId="46" fillId="0" borderId="13" xfId="55" applyNumberFormat="1" applyFont="1" applyBorder="1" applyAlignment="1">
      <alignment horizontal="center" vertical="center"/>
      <protection/>
    </xf>
    <xf numFmtId="49" fontId="46" fillId="0" borderId="13" xfId="55" applyNumberFormat="1" applyFont="1" applyBorder="1" applyAlignment="1">
      <alignment horizontal="left" vertical="center"/>
      <protection/>
    </xf>
    <xf numFmtId="0" fontId="45" fillId="22" borderId="0" xfId="53" applyFont="1" applyFill="1" applyAlignment="1" quotePrefix="1">
      <alignment horizontal="justify"/>
      <protection/>
    </xf>
    <xf numFmtId="0" fontId="43" fillId="22" borderId="0" xfId="53" applyFont="1" applyFill="1" applyAlignment="1">
      <alignment horizontal="justify" vertical="center"/>
      <protection/>
    </xf>
    <xf numFmtId="0" fontId="44" fillId="22" borderId="0" xfId="53" applyFont="1" applyFill="1" applyAlignment="1" quotePrefix="1">
      <alignment horizontal="justify" vertical="center"/>
      <protection/>
    </xf>
    <xf numFmtId="0" fontId="20" fillId="0" borderId="14" xfId="55" applyNumberFormat="1" applyFont="1" applyFill="1" applyBorder="1" applyAlignment="1">
      <alignment horizontal="center" vertical="center" wrapText="1"/>
      <protection/>
    </xf>
    <xf numFmtId="0" fontId="20" fillId="0" borderId="10" xfId="55" applyNumberFormat="1" applyFont="1" applyFill="1" applyBorder="1" applyAlignment="1">
      <alignment horizontal="center" vertical="center" wrapText="1"/>
      <protection/>
    </xf>
    <xf numFmtId="0" fontId="20" fillId="0" borderId="26" xfId="55" applyFont="1" applyFill="1" applyBorder="1" applyAlignment="1">
      <alignment horizontal="center" vertical="center" wrapText="1"/>
      <protection/>
    </xf>
    <xf numFmtId="0" fontId="20" fillId="0" borderId="18" xfId="55" applyFont="1" applyBorder="1" applyAlignment="1">
      <alignment horizontal="center" wrapText="1"/>
      <protection/>
    </xf>
    <xf numFmtId="0" fontId="20" fillId="0" borderId="26" xfId="55" applyNumberFormat="1" applyFont="1" applyFill="1" applyBorder="1" applyAlignment="1">
      <alignment horizontal="center" vertical="center" wrapText="1"/>
      <protection/>
    </xf>
    <xf numFmtId="0" fontId="20" fillId="0" borderId="22" xfId="55" applyFont="1" applyBorder="1" applyAlignment="1">
      <alignment horizontal="center" vertical="center" wrapText="1"/>
      <protection/>
    </xf>
    <xf numFmtId="0" fontId="20" fillId="0" borderId="14" xfId="55" applyFont="1" applyFill="1" applyBorder="1" applyAlignment="1">
      <alignment horizontal="center" vertical="center" wrapText="1"/>
      <protection/>
    </xf>
    <xf numFmtId="0" fontId="20" fillId="0" borderId="15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ДО Західна ТІДГК 3 кв.2016" xfId="54"/>
    <cellStyle name="Обычный_Укрге      2 кв.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0"/>
          <a:ext cx="22193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7">
      <selection activeCell="E106" sqref="E106"/>
    </sheetView>
  </sheetViews>
  <sheetFormatPr defaultColWidth="9.140625" defaultRowHeight="15"/>
  <cols>
    <col min="1" max="1" width="2.00390625" style="5" customWidth="1"/>
    <col min="2" max="2" width="50.28125" style="5" customWidth="1"/>
    <col min="3" max="3" width="9.57421875" style="5" customWidth="1"/>
    <col min="4" max="4" width="10.421875" style="5" customWidth="1"/>
    <col min="5" max="5" width="10.28125" style="5" customWidth="1"/>
    <col min="6" max="6" width="7.140625" style="5" customWidth="1"/>
    <col min="7" max="7" width="0.13671875" style="5" customWidth="1"/>
    <col min="8" max="16384" width="8.00390625" style="5" customWidth="1"/>
  </cols>
  <sheetData>
    <row r="1" spans="1:7" ht="9.75" customHeight="1">
      <c r="A1" s="2"/>
      <c r="B1" s="3"/>
      <c r="C1" s="4" t="s">
        <v>12</v>
      </c>
      <c r="E1" s="3"/>
      <c r="G1" s="3"/>
    </row>
    <row r="2" spans="1:7" ht="9" customHeight="1">
      <c r="A2" s="6"/>
      <c r="B2" s="7"/>
      <c r="C2" s="4" t="s">
        <v>72</v>
      </c>
      <c r="E2" s="3"/>
      <c r="G2" s="3"/>
    </row>
    <row r="3" spans="1:7" ht="8.25" customHeight="1">
      <c r="A3" s="3"/>
      <c r="B3" s="3"/>
      <c r="C3" s="4" t="s">
        <v>73</v>
      </c>
      <c r="E3" s="3"/>
      <c r="G3" s="3"/>
    </row>
    <row r="4" spans="1:7" ht="2.25" customHeight="1">
      <c r="A4" s="3"/>
      <c r="B4" s="3"/>
      <c r="C4" s="3"/>
      <c r="D4" s="3"/>
      <c r="E4" s="3"/>
      <c r="F4" s="8"/>
      <c r="G4" s="3"/>
    </row>
    <row r="5" spans="1:7" ht="15" customHeight="1" hidden="1" thickBot="1">
      <c r="A5" s="9"/>
      <c r="B5" s="9"/>
      <c r="C5" s="9"/>
      <c r="D5" s="3"/>
      <c r="E5" s="3"/>
      <c r="F5" s="3"/>
      <c r="G5" s="3"/>
    </row>
    <row r="6" spans="1:7" ht="12" customHeight="1">
      <c r="A6" s="10"/>
      <c r="B6" s="202"/>
      <c r="C6" s="203"/>
      <c r="D6" s="11" t="s">
        <v>74</v>
      </c>
      <c r="E6" s="12"/>
      <c r="F6" s="13"/>
      <c r="G6" s="3"/>
    </row>
    <row r="7" spans="1:7" ht="12" customHeight="1">
      <c r="A7" s="14"/>
      <c r="B7" s="202" t="s">
        <v>13</v>
      </c>
      <c r="C7" s="203"/>
      <c r="D7" s="15"/>
      <c r="E7" s="16" t="s">
        <v>75</v>
      </c>
      <c r="F7" s="17"/>
      <c r="G7" s="18"/>
    </row>
    <row r="8" spans="1:7" ht="17.25" customHeight="1">
      <c r="A8" s="19"/>
      <c r="B8" s="20" t="s">
        <v>190</v>
      </c>
      <c r="C8" s="17" t="s">
        <v>1</v>
      </c>
      <c r="D8" s="21">
        <v>16394030</v>
      </c>
      <c r="E8" s="22"/>
      <c r="F8" s="17"/>
      <c r="G8" s="23"/>
    </row>
    <row r="9" spans="1:7" ht="12.75" customHeight="1">
      <c r="A9" s="24"/>
      <c r="B9" s="25" t="s">
        <v>76</v>
      </c>
      <c r="C9" s="17" t="s">
        <v>2</v>
      </c>
      <c r="D9" s="26">
        <v>8038200000</v>
      </c>
      <c r="E9" s="27"/>
      <c r="F9" s="17"/>
      <c r="G9" s="28"/>
    </row>
    <row r="10" spans="1:7" ht="12.75" customHeight="1">
      <c r="A10" s="29"/>
      <c r="B10" s="25" t="s">
        <v>77</v>
      </c>
      <c r="C10" s="17" t="s">
        <v>3</v>
      </c>
      <c r="D10" s="26">
        <v>425</v>
      </c>
      <c r="E10" s="27"/>
      <c r="F10" s="17"/>
      <c r="G10" s="30"/>
    </row>
    <row r="11" spans="1:7" ht="12.75" customHeight="1">
      <c r="A11" s="29"/>
      <c r="B11" s="25" t="s">
        <v>132</v>
      </c>
      <c r="C11" s="17" t="s">
        <v>4</v>
      </c>
      <c r="D11" s="26"/>
      <c r="E11" s="31" t="s">
        <v>39</v>
      </c>
      <c r="F11" s="17"/>
      <c r="G11" s="32"/>
    </row>
    <row r="12" spans="1:7" ht="14.25" customHeight="1">
      <c r="A12" s="29"/>
      <c r="B12" s="25" t="s">
        <v>191</v>
      </c>
      <c r="C12" s="33"/>
      <c r="D12" s="33"/>
      <c r="E12" s="33"/>
      <c r="F12" s="33"/>
      <c r="G12" s="30"/>
    </row>
    <row r="13" spans="1:7" ht="12.75" customHeight="1">
      <c r="A13" s="29"/>
      <c r="B13" s="20" t="s">
        <v>192</v>
      </c>
      <c r="C13" s="17"/>
      <c r="D13" s="17"/>
      <c r="E13" s="17"/>
      <c r="F13" s="17"/>
      <c r="G13" s="30"/>
    </row>
    <row r="14" spans="1:7" ht="12.75" customHeight="1">
      <c r="A14" s="29"/>
      <c r="B14" s="25" t="s">
        <v>133</v>
      </c>
      <c r="C14" s="33"/>
      <c r="D14" s="33"/>
      <c r="E14" s="33"/>
      <c r="F14" s="33"/>
      <c r="G14" s="30"/>
    </row>
    <row r="15" spans="1:7" ht="12" customHeight="1">
      <c r="A15" s="34"/>
      <c r="B15" s="204" t="s">
        <v>78</v>
      </c>
      <c r="C15" s="204"/>
      <c r="D15" s="204"/>
      <c r="E15" s="204"/>
      <c r="F15" s="204"/>
      <c r="G15" s="30"/>
    </row>
    <row r="16" spans="1:7" ht="12" customHeight="1">
      <c r="A16" s="35"/>
      <c r="B16" s="204" t="s">
        <v>10</v>
      </c>
      <c r="C16" s="205"/>
      <c r="D16" s="36"/>
      <c r="E16" s="37" t="s">
        <v>79</v>
      </c>
      <c r="F16" s="17"/>
      <c r="G16" s="30"/>
    </row>
    <row r="17" spans="1:7" ht="12" customHeight="1">
      <c r="A17" s="29"/>
      <c r="B17" s="204" t="s">
        <v>11</v>
      </c>
      <c r="C17" s="205"/>
      <c r="D17" s="36"/>
      <c r="E17" s="38"/>
      <c r="F17" s="17"/>
      <c r="G17" s="30"/>
    </row>
    <row r="18" spans="1:7" ht="3" customHeight="1">
      <c r="A18" s="39"/>
      <c r="B18" s="19"/>
      <c r="C18" s="40"/>
      <c r="D18" s="30"/>
      <c r="E18" s="30"/>
      <c r="F18" s="30"/>
      <c r="G18" s="30"/>
    </row>
    <row r="19" spans="1:7" ht="15" customHeight="1" hidden="1">
      <c r="A19" s="39"/>
      <c r="B19" s="19"/>
      <c r="C19" s="40"/>
      <c r="D19" s="30"/>
      <c r="E19" s="30"/>
      <c r="F19" s="30"/>
      <c r="G19" s="30"/>
    </row>
    <row r="20" spans="1:7" ht="15" customHeight="1">
      <c r="A20" s="29"/>
      <c r="B20" s="41" t="s">
        <v>80</v>
      </c>
      <c r="C20" s="40"/>
      <c r="D20" s="30"/>
      <c r="E20" s="30"/>
      <c r="F20" s="30"/>
      <c r="G20" s="30"/>
    </row>
    <row r="21" spans="1:7" ht="13.5" customHeight="1">
      <c r="A21" s="29"/>
      <c r="B21" s="41" t="s">
        <v>196</v>
      </c>
      <c r="C21" s="40"/>
      <c r="D21" s="30"/>
      <c r="E21" s="30"/>
      <c r="F21" s="30"/>
      <c r="G21" s="30"/>
    </row>
    <row r="22" spans="1:7" ht="15" customHeight="1" hidden="1" thickBot="1">
      <c r="A22" s="29"/>
      <c r="B22" s="19"/>
      <c r="C22" s="40"/>
      <c r="D22" s="30"/>
      <c r="E22" s="30"/>
      <c r="F22" s="30"/>
      <c r="G22" s="30"/>
    </row>
    <row r="23" spans="1:7" ht="12.75" customHeight="1">
      <c r="A23" s="29"/>
      <c r="B23" s="42" t="s">
        <v>81</v>
      </c>
      <c r="C23" s="203" t="s">
        <v>5</v>
      </c>
      <c r="D23" s="208"/>
      <c r="E23" s="43">
        <v>1801001</v>
      </c>
      <c r="F23" s="30"/>
      <c r="G23" s="30"/>
    </row>
    <row r="24" spans="1:7" ht="2.25" customHeight="1">
      <c r="A24" s="29"/>
      <c r="B24" s="19"/>
      <c r="C24" s="40"/>
      <c r="D24" s="30"/>
      <c r="E24" s="30"/>
      <c r="F24" s="30"/>
      <c r="G24" s="30"/>
    </row>
    <row r="25" spans="1:7" ht="15" customHeight="1" hidden="1">
      <c r="A25" s="39"/>
      <c r="B25" s="19"/>
      <c r="C25" s="40"/>
      <c r="D25" s="30"/>
      <c r="E25" s="30"/>
      <c r="F25" s="30"/>
      <c r="G25" s="30"/>
    </row>
    <row r="26" spans="1:7" ht="32.25" customHeight="1">
      <c r="A26" s="39"/>
      <c r="B26" s="44" t="s">
        <v>14</v>
      </c>
      <c r="C26" s="44" t="s">
        <v>15</v>
      </c>
      <c r="D26" s="44" t="s">
        <v>82</v>
      </c>
      <c r="E26" s="44" t="s">
        <v>16</v>
      </c>
      <c r="F26" s="30"/>
      <c r="G26" s="30"/>
    </row>
    <row r="27" spans="1:7" ht="9.75" customHeight="1">
      <c r="A27" s="29"/>
      <c r="B27" s="45" t="s">
        <v>83</v>
      </c>
      <c r="C27" s="45">
        <v>2</v>
      </c>
      <c r="D27" s="45" t="s">
        <v>84</v>
      </c>
      <c r="E27" s="47">
        <v>4</v>
      </c>
      <c r="F27" s="30"/>
      <c r="G27" s="30"/>
    </row>
    <row r="28" spans="1:7" ht="13.5" customHeight="1">
      <c r="A28" s="29"/>
      <c r="B28" s="48" t="s">
        <v>134</v>
      </c>
      <c r="C28" s="49"/>
      <c r="D28" s="206">
        <f>D30-D31</f>
        <v>34</v>
      </c>
      <c r="E28" s="206">
        <f>E30-E31</f>
        <v>25</v>
      </c>
      <c r="F28" s="30"/>
      <c r="G28" s="30"/>
    </row>
    <row r="29" spans="1:7" ht="12" customHeight="1">
      <c r="A29" s="29"/>
      <c r="B29" s="50" t="s">
        <v>17</v>
      </c>
      <c r="C29" s="51">
        <v>1000</v>
      </c>
      <c r="D29" s="207"/>
      <c r="E29" s="207"/>
      <c r="F29" s="30"/>
      <c r="G29" s="30"/>
    </row>
    <row r="30" spans="1:7" ht="13.5" customHeight="1">
      <c r="A30" s="29"/>
      <c r="B30" s="52" t="s">
        <v>85</v>
      </c>
      <c r="C30" s="53">
        <v>1001</v>
      </c>
      <c r="D30" s="54">
        <v>309</v>
      </c>
      <c r="E30" s="54">
        <v>309</v>
      </c>
      <c r="F30" s="30"/>
      <c r="G30" s="30"/>
    </row>
    <row r="31" spans="1:7" ht="13.5" customHeight="1">
      <c r="A31" s="29"/>
      <c r="B31" s="55" t="s">
        <v>86</v>
      </c>
      <c r="C31" s="56">
        <v>1002</v>
      </c>
      <c r="D31" s="54">
        <v>275</v>
      </c>
      <c r="E31" s="54">
        <v>284</v>
      </c>
      <c r="F31" s="30"/>
      <c r="G31" s="30"/>
    </row>
    <row r="32" spans="1:7" ht="13.5" customHeight="1">
      <c r="A32" s="29"/>
      <c r="B32" s="57" t="s">
        <v>18</v>
      </c>
      <c r="C32" s="58">
        <v>1005</v>
      </c>
      <c r="D32" s="54"/>
      <c r="E32" s="54"/>
      <c r="F32" s="30"/>
      <c r="G32" s="30"/>
    </row>
    <row r="33" spans="1:7" ht="13.5" customHeight="1">
      <c r="A33" s="34"/>
      <c r="B33" s="55" t="s">
        <v>19</v>
      </c>
      <c r="C33" s="56">
        <v>1010</v>
      </c>
      <c r="D33" s="59">
        <f>D34-D35</f>
        <v>58</v>
      </c>
      <c r="E33" s="59">
        <f>E34-E35</f>
        <v>52</v>
      </c>
      <c r="F33" s="30"/>
      <c r="G33" s="30"/>
    </row>
    <row r="34" spans="1:7" ht="13.5" customHeight="1">
      <c r="A34" s="60"/>
      <c r="B34" s="57" t="s">
        <v>85</v>
      </c>
      <c r="C34" s="56">
        <v>1011</v>
      </c>
      <c r="D34" s="54">
        <v>600</v>
      </c>
      <c r="E34" s="54">
        <v>600</v>
      </c>
      <c r="F34" s="30"/>
      <c r="G34" s="30"/>
    </row>
    <row r="35" spans="1:7" ht="13.5" customHeight="1">
      <c r="A35" s="39"/>
      <c r="B35" s="55" t="s">
        <v>87</v>
      </c>
      <c r="C35" s="56">
        <v>1012</v>
      </c>
      <c r="D35" s="54">
        <v>542</v>
      </c>
      <c r="E35" s="54">
        <v>548</v>
      </c>
      <c r="F35" s="30"/>
      <c r="G35" s="30"/>
    </row>
    <row r="36" spans="1:7" ht="13.5" customHeight="1">
      <c r="A36" s="29"/>
      <c r="B36" s="55" t="s">
        <v>20</v>
      </c>
      <c r="C36" s="58">
        <v>1015</v>
      </c>
      <c r="D36" s="55"/>
      <c r="E36" s="54"/>
      <c r="F36" s="30"/>
      <c r="G36" s="30"/>
    </row>
    <row r="37" spans="1:7" ht="13.5" customHeight="1">
      <c r="A37" s="29"/>
      <c r="B37" s="61" t="s">
        <v>21</v>
      </c>
      <c r="C37" s="58">
        <v>1020</v>
      </c>
      <c r="D37" s="55"/>
      <c r="E37" s="54"/>
      <c r="F37" s="30"/>
      <c r="G37" s="30"/>
    </row>
    <row r="38" spans="1:7" ht="13.5" customHeight="1">
      <c r="A38" s="39"/>
      <c r="B38" s="61" t="s">
        <v>88</v>
      </c>
      <c r="C38" s="209">
        <v>1030</v>
      </c>
      <c r="D38" s="210"/>
      <c r="E38" s="211"/>
      <c r="F38" s="30"/>
      <c r="G38" s="30"/>
    </row>
    <row r="39" spans="1:7" ht="13.5" customHeight="1">
      <c r="A39" s="39"/>
      <c r="B39" s="62" t="s">
        <v>22</v>
      </c>
      <c r="C39" s="209"/>
      <c r="D39" s="210"/>
      <c r="E39" s="211"/>
      <c r="F39" s="30"/>
      <c r="G39" s="30"/>
    </row>
    <row r="40" spans="1:7" ht="13.5" customHeight="1">
      <c r="A40" s="35"/>
      <c r="B40" s="62" t="s">
        <v>89</v>
      </c>
      <c r="C40" s="58">
        <v>1035</v>
      </c>
      <c r="D40" s="55"/>
      <c r="E40" s="54"/>
      <c r="F40" s="63"/>
      <c r="G40" s="63"/>
    </row>
    <row r="41" spans="1:7" ht="13.5" customHeight="1">
      <c r="A41" s="39"/>
      <c r="B41" s="55" t="s">
        <v>90</v>
      </c>
      <c r="C41" s="58">
        <v>1040</v>
      </c>
      <c r="D41" s="55"/>
      <c r="E41" s="54"/>
      <c r="F41" s="30"/>
      <c r="G41" s="30"/>
    </row>
    <row r="42" spans="1:7" ht="13.5" customHeight="1">
      <c r="A42" s="29"/>
      <c r="B42" s="55" t="s">
        <v>91</v>
      </c>
      <c r="C42" s="58">
        <v>1045</v>
      </c>
      <c r="D42" s="57"/>
      <c r="E42" s="55"/>
      <c r="F42" s="30"/>
      <c r="G42" s="30"/>
    </row>
    <row r="43" spans="1:7" ht="13.5" customHeight="1">
      <c r="A43" s="29"/>
      <c r="B43" s="55" t="s">
        <v>92</v>
      </c>
      <c r="C43" s="58">
        <v>1090</v>
      </c>
      <c r="D43" s="55"/>
      <c r="E43" s="54"/>
      <c r="F43" s="30"/>
      <c r="G43" s="30"/>
    </row>
    <row r="44" spans="1:7" ht="15" customHeight="1">
      <c r="A44" s="39"/>
      <c r="B44" s="64" t="s">
        <v>135</v>
      </c>
      <c r="C44" s="65">
        <v>1095</v>
      </c>
      <c r="D44" s="66">
        <f>D28+D32+D33+D36+D37+D38+D40+D41+D42+D43</f>
        <v>92</v>
      </c>
      <c r="E44" s="66">
        <f>E28+E32+E33+E36+E37+E38+E40+E41+E42+E43</f>
        <v>77</v>
      </c>
      <c r="F44" s="30"/>
      <c r="G44" s="30"/>
    </row>
    <row r="45" spans="1:7" ht="12" customHeight="1">
      <c r="A45" s="39"/>
      <c r="B45" s="67" t="s">
        <v>136</v>
      </c>
      <c r="C45" s="212">
        <v>1100</v>
      </c>
      <c r="D45" s="68"/>
      <c r="E45" s="69"/>
      <c r="F45" s="30"/>
      <c r="G45" s="30"/>
    </row>
    <row r="46" spans="1:7" ht="12.75" customHeight="1">
      <c r="A46" s="70"/>
      <c r="B46" s="62" t="s">
        <v>93</v>
      </c>
      <c r="C46" s="212"/>
      <c r="D46" s="71">
        <f>D47+D48+D49+D50</f>
        <v>24</v>
      </c>
      <c r="E46" s="72">
        <f>E47+E48+E49+E50</f>
        <v>0</v>
      </c>
      <c r="F46" s="74"/>
      <c r="G46" s="74"/>
    </row>
    <row r="47" spans="1:7" ht="13.5" customHeight="1">
      <c r="A47" s="70"/>
      <c r="B47" s="75" t="s">
        <v>40</v>
      </c>
      <c r="C47" s="76">
        <v>1101</v>
      </c>
      <c r="D47" s="77">
        <v>24</v>
      </c>
      <c r="E47" s="77"/>
      <c r="F47" s="74"/>
      <c r="G47" s="74"/>
    </row>
    <row r="48" spans="1:7" ht="13.5" customHeight="1">
      <c r="A48" s="70"/>
      <c r="B48" s="75" t="s">
        <v>94</v>
      </c>
      <c r="C48" s="76">
        <v>1102</v>
      </c>
      <c r="D48" s="54"/>
      <c r="E48" s="54"/>
      <c r="F48" s="74"/>
      <c r="G48" s="74"/>
    </row>
    <row r="49" spans="1:7" ht="13.5" customHeight="1">
      <c r="A49" s="70"/>
      <c r="B49" s="75" t="s">
        <v>41</v>
      </c>
      <c r="C49" s="76">
        <v>1103</v>
      </c>
      <c r="D49" s="54"/>
      <c r="E49" s="54"/>
      <c r="F49" s="74"/>
      <c r="G49" s="74"/>
    </row>
    <row r="50" spans="1:7" ht="13.5" customHeight="1">
      <c r="A50" s="70"/>
      <c r="B50" s="75" t="s">
        <v>95</v>
      </c>
      <c r="C50" s="76">
        <v>1104</v>
      </c>
      <c r="D50" s="54"/>
      <c r="E50" s="54"/>
      <c r="F50" s="74"/>
      <c r="G50" s="74"/>
    </row>
    <row r="51" spans="1:7" ht="13.5" customHeight="1">
      <c r="A51" s="29"/>
      <c r="B51" s="78" t="s">
        <v>96</v>
      </c>
      <c r="C51" s="79">
        <v>1110</v>
      </c>
      <c r="D51" s="80"/>
      <c r="E51" s="80"/>
      <c r="F51" s="74"/>
      <c r="G51" s="74"/>
    </row>
    <row r="52" spans="1:7" ht="13.5" customHeight="1">
      <c r="A52" s="81"/>
      <c r="B52" s="75" t="s">
        <v>23</v>
      </c>
      <c r="C52" s="82">
        <v>1125</v>
      </c>
      <c r="D52" s="83">
        <v>250</v>
      </c>
      <c r="E52" s="84">
        <v>250</v>
      </c>
      <c r="F52" s="74"/>
      <c r="G52" s="74"/>
    </row>
    <row r="53" spans="1:7" ht="13.5" customHeight="1">
      <c r="A53" s="81"/>
      <c r="B53" s="85" t="s">
        <v>97</v>
      </c>
      <c r="C53" s="86">
        <v>1126</v>
      </c>
      <c r="D53" s="87"/>
      <c r="E53" s="87"/>
      <c r="F53" s="74"/>
      <c r="G53" s="74"/>
    </row>
    <row r="54" spans="1:7" ht="13.5" customHeight="1">
      <c r="A54" s="81"/>
      <c r="B54" s="85" t="s">
        <v>98</v>
      </c>
      <c r="C54" s="86">
        <v>1127</v>
      </c>
      <c r="D54" s="87"/>
      <c r="E54" s="87"/>
      <c r="F54" s="74"/>
      <c r="G54" s="74"/>
    </row>
    <row r="55" spans="1:7" ht="13.5" customHeight="1">
      <c r="A55" s="88"/>
      <c r="B55" s="85" t="s">
        <v>99</v>
      </c>
      <c r="C55" s="213">
        <v>1130</v>
      </c>
      <c r="D55" s="87"/>
      <c r="E55" s="87"/>
      <c r="F55" s="90"/>
      <c r="G55" s="90"/>
    </row>
    <row r="56" spans="1:7" ht="13.5" customHeight="1">
      <c r="A56" s="3"/>
      <c r="B56" s="78" t="s">
        <v>100</v>
      </c>
      <c r="C56" s="215"/>
      <c r="D56" s="80"/>
      <c r="E56" s="80"/>
      <c r="F56" s="74"/>
      <c r="G56" s="74"/>
    </row>
    <row r="57" spans="1:7" ht="13.5" customHeight="1">
      <c r="A57" s="24"/>
      <c r="B57" s="91" t="s">
        <v>101</v>
      </c>
      <c r="C57" s="92">
        <v>1135</v>
      </c>
      <c r="D57" s="84">
        <v>396</v>
      </c>
      <c r="E57" s="84">
        <v>374</v>
      </c>
      <c r="F57" s="74"/>
      <c r="G57" s="74"/>
    </row>
    <row r="58" spans="1:7" ht="13.5" customHeight="1">
      <c r="A58" s="70"/>
      <c r="B58" s="91" t="s">
        <v>102</v>
      </c>
      <c r="C58" s="92">
        <v>1136</v>
      </c>
      <c r="D58" s="84">
        <v>335</v>
      </c>
      <c r="E58" s="84">
        <v>330</v>
      </c>
      <c r="F58" s="74"/>
      <c r="G58" s="74"/>
    </row>
    <row r="59" spans="1:7" ht="13.5" customHeight="1">
      <c r="A59" s="70"/>
      <c r="B59" s="93" t="s">
        <v>103</v>
      </c>
      <c r="C59" s="76">
        <v>1145</v>
      </c>
      <c r="D59" s="84"/>
      <c r="E59" s="84"/>
      <c r="F59" s="74"/>
      <c r="G59" s="74"/>
    </row>
    <row r="60" spans="1:7" ht="13.5" customHeight="1">
      <c r="A60" s="70"/>
      <c r="B60" s="75" t="s">
        <v>104</v>
      </c>
      <c r="C60" s="82">
        <v>1155</v>
      </c>
      <c r="D60" s="84">
        <v>928</v>
      </c>
      <c r="E60" s="84">
        <v>893</v>
      </c>
      <c r="F60" s="74"/>
      <c r="G60" s="74"/>
    </row>
    <row r="61" spans="1:7" ht="13.5" customHeight="1">
      <c r="A61" s="70"/>
      <c r="B61" s="75" t="s">
        <v>105</v>
      </c>
      <c r="C61" s="82">
        <v>1160</v>
      </c>
      <c r="D61" s="84"/>
      <c r="E61" s="84"/>
      <c r="F61" s="74"/>
      <c r="G61" s="74"/>
    </row>
    <row r="62" spans="1:7" ht="13.5" customHeight="1">
      <c r="A62" s="70"/>
      <c r="B62" s="75" t="s">
        <v>24</v>
      </c>
      <c r="C62" s="82">
        <v>1165</v>
      </c>
      <c r="D62" s="94">
        <f>D63+D64</f>
        <v>4131</v>
      </c>
      <c r="E62" s="94">
        <f>E63+E64</f>
        <v>5265</v>
      </c>
      <c r="F62" s="74"/>
      <c r="G62" s="74"/>
    </row>
    <row r="63" spans="1:7" ht="13.5" customHeight="1">
      <c r="A63" s="70"/>
      <c r="B63" s="75" t="s">
        <v>42</v>
      </c>
      <c r="C63" s="82">
        <v>1166</v>
      </c>
      <c r="D63" s="84"/>
      <c r="E63" s="84"/>
      <c r="F63" s="74"/>
      <c r="G63" s="74"/>
    </row>
    <row r="64" spans="1:7" ht="13.5" customHeight="1">
      <c r="A64" s="70"/>
      <c r="B64" s="75" t="s">
        <v>43</v>
      </c>
      <c r="C64" s="82">
        <v>1167</v>
      </c>
      <c r="D64" s="84">
        <v>4131</v>
      </c>
      <c r="E64" s="84">
        <v>5265</v>
      </c>
      <c r="F64" s="74"/>
      <c r="G64" s="74"/>
    </row>
    <row r="65" spans="1:7" ht="13.5" customHeight="1">
      <c r="A65" s="70"/>
      <c r="B65" s="75" t="s">
        <v>25</v>
      </c>
      <c r="C65" s="92">
        <v>1170</v>
      </c>
      <c r="D65" s="84">
        <v>10</v>
      </c>
      <c r="E65" s="84">
        <v>10</v>
      </c>
      <c r="F65" s="74"/>
      <c r="G65" s="74"/>
    </row>
    <row r="66" spans="1:7" ht="13.5" customHeight="1">
      <c r="A66" s="70"/>
      <c r="B66" s="75" t="s">
        <v>106</v>
      </c>
      <c r="C66" s="92">
        <v>1190</v>
      </c>
      <c r="D66" s="84">
        <v>81</v>
      </c>
      <c r="E66" s="84">
        <v>226</v>
      </c>
      <c r="F66" s="95"/>
      <c r="G66" s="95"/>
    </row>
    <row r="67" spans="1:7" ht="13.5" customHeight="1">
      <c r="A67" s="29"/>
      <c r="B67" s="96" t="s">
        <v>137</v>
      </c>
      <c r="C67" s="97">
        <v>1195</v>
      </c>
      <c r="D67" s="94">
        <f>D46+D52+D56+D57+D59+D60+D61+D62+D65+D66</f>
        <v>5820</v>
      </c>
      <c r="E67" s="94">
        <f>E46+E52+E56+E57+E59+E60+E61+E62+E65+E66</f>
        <v>7018</v>
      </c>
      <c r="F67" s="74"/>
      <c r="G67" s="74"/>
    </row>
    <row r="68" spans="1:7" ht="13.5" customHeight="1">
      <c r="A68" s="34"/>
      <c r="B68" s="98" t="s">
        <v>138</v>
      </c>
      <c r="C68" s="98">
        <v>1200</v>
      </c>
      <c r="D68" s="85"/>
      <c r="E68" s="87"/>
      <c r="F68" s="74"/>
      <c r="G68" s="74"/>
    </row>
    <row r="69" spans="1:7" ht="13.5" customHeight="1">
      <c r="A69" s="99"/>
      <c r="B69" s="100" t="s">
        <v>107</v>
      </c>
      <c r="C69" s="101">
        <v>1300</v>
      </c>
      <c r="D69" s="102">
        <f>D68+D67+D44</f>
        <v>5912</v>
      </c>
      <c r="E69" s="102">
        <f>E68+E67+E44</f>
        <v>7095</v>
      </c>
      <c r="F69" s="95"/>
      <c r="G69" s="95"/>
    </row>
    <row r="70" spans="1:7" ht="15" customHeight="1">
      <c r="A70" s="103"/>
      <c r="B70" s="103"/>
      <c r="C70" s="103"/>
      <c r="D70" s="95"/>
      <c r="E70" s="95"/>
      <c r="F70" s="95"/>
      <c r="G70" s="95"/>
    </row>
    <row r="71" spans="1:7" ht="15" customHeight="1">
      <c r="A71" s="3"/>
      <c r="B71" s="3"/>
      <c r="C71" s="3"/>
      <c r="D71" s="74"/>
      <c r="E71" s="74"/>
      <c r="F71" s="74"/>
      <c r="G71" s="74">
        <f>E52+E56+E57+E59+E60</f>
        <v>1517</v>
      </c>
    </row>
    <row r="72" spans="1:7" ht="25.5" customHeight="1">
      <c r="A72" s="3"/>
      <c r="B72" s="213" t="s">
        <v>26</v>
      </c>
      <c r="C72" s="89" t="s">
        <v>108</v>
      </c>
      <c r="D72" s="213" t="s">
        <v>82</v>
      </c>
      <c r="E72" s="213" t="s">
        <v>16</v>
      </c>
      <c r="F72" s="3"/>
      <c r="G72" s="3"/>
    </row>
    <row r="73" spans="1:7" ht="12.75">
      <c r="A73" s="3"/>
      <c r="B73" s="214"/>
      <c r="C73" s="105" t="s">
        <v>109</v>
      </c>
      <c r="D73" s="214"/>
      <c r="E73" s="214"/>
      <c r="F73" s="3"/>
      <c r="G73" s="74"/>
    </row>
    <row r="74" spans="1:7" ht="12.75">
      <c r="A74" s="3"/>
      <c r="B74" s="106">
        <v>1</v>
      </c>
      <c r="C74" s="56">
        <v>2</v>
      </c>
      <c r="D74" s="107">
        <v>3</v>
      </c>
      <c r="E74" s="108">
        <v>4</v>
      </c>
      <c r="F74" s="3"/>
      <c r="G74" s="3"/>
    </row>
    <row r="75" spans="1:7" ht="18" customHeight="1">
      <c r="A75" s="3"/>
      <c r="B75" s="67" t="s">
        <v>139</v>
      </c>
      <c r="C75" s="49"/>
      <c r="D75" s="68"/>
      <c r="E75" s="69"/>
      <c r="F75" s="3"/>
      <c r="G75" s="3"/>
    </row>
    <row r="76" spans="1:7" ht="13.5" customHeight="1">
      <c r="A76" s="3"/>
      <c r="B76" s="62" t="s">
        <v>110</v>
      </c>
      <c r="C76" s="51">
        <v>1400</v>
      </c>
      <c r="D76" s="77">
        <v>5</v>
      </c>
      <c r="E76" s="77">
        <v>5</v>
      </c>
      <c r="F76" s="3"/>
      <c r="G76" s="3"/>
    </row>
    <row r="77" spans="1:7" ht="13.5" customHeight="1">
      <c r="A77" s="3"/>
      <c r="B77" s="78" t="s">
        <v>27</v>
      </c>
      <c r="C77" s="79">
        <v>1405</v>
      </c>
      <c r="D77" s="80"/>
      <c r="E77" s="80"/>
      <c r="F77" s="3"/>
      <c r="G77" s="3"/>
    </row>
    <row r="78" spans="1:7" ht="13.5" customHeight="1">
      <c r="A78" s="3"/>
      <c r="B78" s="75" t="s">
        <v>111</v>
      </c>
      <c r="C78" s="92">
        <v>1410</v>
      </c>
      <c r="D78" s="84">
        <v>12</v>
      </c>
      <c r="E78" s="84">
        <v>12</v>
      </c>
      <c r="F78" s="3"/>
      <c r="G78" s="3"/>
    </row>
    <row r="79" spans="1:7" ht="13.5" customHeight="1">
      <c r="A79" s="3"/>
      <c r="B79" s="75" t="s">
        <v>112</v>
      </c>
      <c r="C79" s="92">
        <v>1415</v>
      </c>
      <c r="D79" s="84"/>
      <c r="E79" s="84"/>
      <c r="F79" s="3"/>
      <c r="G79" s="3"/>
    </row>
    <row r="80" spans="1:7" ht="13.5" customHeight="1">
      <c r="A80" s="3"/>
      <c r="B80" s="75" t="s">
        <v>113</v>
      </c>
      <c r="C80" s="92">
        <v>1420</v>
      </c>
      <c r="D80" s="84">
        <v>5289</v>
      </c>
      <c r="E80" s="84">
        <v>5300</v>
      </c>
      <c r="F80" s="3"/>
      <c r="G80" s="3"/>
    </row>
    <row r="81" spans="1:7" ht="13.5" customHeight="1">
      <c r="A81" s="3"/>
      <c r="B81" s="75" t="s">
        <v>114</v>
      </c>
      <c r="C81" s="92">
        <v>1425</v>
      </c>
      <c r="D81" s="92"/>
      <c r="E81" s="92"/>
      <c r="F81" s="3"/>
      <c r="G81" s="3"/>
    </row>
    <row r="82" spans="1:7" ht="13.5" customHeight="1">
      <c r="A82" s="3"/>
      <c r="B82" s="75" t="s">
        <v>115</v>
      </c>
      <c r="C82" s="92">
        <v>1430</v>
      </c>
      <c r="D82" s="92"/>
      <c r="E82" s="92"/>
      <c r="F82" s="3"/>
      <c r="G82" s="3"/>
    </row>
    <row r="83" spans="1:7" ht="13.5" customHeight="1">
      <c r="A83" s="3"/>
      <c r="B83" s="96" t="s">
        <v>28</v>
      </c>
      <c r="C83" s="98">
        <v>1495</v>
      </c>
      <c r="D83" s="109">
        <f>D76+D77+D78+D79+D80+D81+D82+D75</f>
        <v>5306</v>
      </c>
      <c r="E83" s="109">
        <f>E76+E77+E78+E79+E80+E81+E82+E75</f>
        <v>5317</v>
      </c>
      <c r="F83" s="3"/>
      <c r="G83" s="3"/>
    </row>
    <row r="84" spans="1:7" ht="20.25" customHeight="1">
      <c r="A84" s="3"/>
      <c r="B84" s="110" t="s">
        <v>116</v>
      </c>
      <c r="C84" s="49"/>
      <c r="D84" s="61" t="s">
        <v>117</v>
      </c>
      <c r="E84" s="111"/>
      <c r="F84" s="3"/>
      <c r="G84" s="3"/>
    </row>
    <row r="85" spans="1:7" ht="13.5" customHeight="1">
      <c r="A85" s="3"/>
      <c r="B85" s="112" t="s">
        <v>29</v>
      </c>
      <c r="C85" s="51">
        <v>1500</v>
      </c>
      <c r="D85" s="62"/>
      <c r="E85" s="113"/>
      <c r="F85" s="3"/>
      <c r="G85" s="3"/>
    </row>
    <row r="86" spans="1:7" ht="13.5" customHeight="1">
      <c r="A86" s="3"/>
      <c r="B86" s="75" t="s">
        <v>30</v>
      </c>
      <c r="C86" s="79">
        <v>1510</v>
      </c>
      <c r="D86" s="78"/>
      <c r="E86" s="84"/>
      <c r="F86" s="3"/>
      <c r="G86" s="3"/>
    </row>
    <row r="87" spans="1:7" ht="13.5" customHeight="1">
      <c r="A87" s="3"/>
      <c r="B87" s="75" t="s">
        <v>31</v>
      </c>
      <c r="C87" s="92">
        <v>1515</v>
      </c>
      <c r="D87" s="84"/>
      <c r="E87" s="84"/>
      <c r="F87" s="3"/>
      <c r="G87" s="3"/>
    </row>
    <row r="88" spans="1:7" ht="13.5" customHeight="1">
      <c r="A88" s="3"/>
      <c r="B88" s="75" t="s">
        <v>32</v>
      </c>
      <c r="C88" s="92">
        <v>1520</v>
      </c>
      <c r="D88" s="84"/>
      <c r="E88" s="84"/>
      <c r="F88" s="3"/>
      <c r="G88" s="3"/>
    </row>
    <row r="89" spans="1:7" ht="13.5" customHeight="1">
      <c r="A89" s="3"/>
      <c r="B89" s="75" t="s">
        <v>118</v>
      </c>
      <c r="C89" s="76">
        <v>1521</v>
      </c>
      <c r="D89" s="84"/>
      <c r="E89" s="84"/>
      <c r="F89" s="3"/>
      <c r="G89" s="3"/>
    </row>
    <row r="90" spans="1:7" ht="13.5" customHeight="1">
      <c r="A90" s="3"/>
      <c r="B90" s="75" t="s">
        <v>119</v>
      </c>
      <c r="C90" s="92">
        <v>1525</v>
      </c>
      <c r="D90" s="84"/>
      <c r="E90" s="84"/>
      <c r="F90" s="3"/>
      <c r="G90" s="3"/>
    </row>
    <row r="91" spans="1:7" ht="13.5" customHeight="1">
      <c r="A91" s="3"/>
      <c r="B91" s="96" t="s">
        <v>33</v>
      </c>
      <c r="C91" s="98">
        <v>1595</v>
      </c>
      <c r="D91" s="109">
        <f>D85+D86+D87+D88+D90</f>
        <v>0</v>
      </c>
      <c r="E91" s="109">
        <f>E85+E86+E87+E88+E90</f>
        <v>0</v>
      </c>
      <c r="F91" s="3"/>
      <c r="G91" s="3"/>
    </row>
    <row r="92" spans="1:7" ht="18" customHeight="1">
      <c r="A92" s="3"/>
      <c r="B92" s="110" t="s">
        <v>140</v>
      </c>
      <c r="C92" s="49"/>
      <c r="D92" s="61" t="s">
        <v>117</v>
      </c>
      <c r="E92" s="111"/>
      <c r="F92" s="3"/>
      <c r="G92" s="3"/>
    </row>
    <row r="93" spans="2:5" ht="13.5" customHeight="1">
      <c r="B93" s="112" t="s">
        <v>120</v>
      </c>
      <c r="C93" s="51">
        <v>1600</v>
      </c>
      <c r="D93" s="113"/>
      <c r="E93" s="113"/>
    </row>
    <row r="94" spans="2:5" ht="13.5" customHeight="1">
      <c r="B94" s="85" t="s">
        <v>121</v>
      </c>
      <c r="C94" s="214">
        <v>1610</v>
      </c>
      <c r="D94" s="216"/>
      <c r="E94" s="216"/>
    </row>
    <row r="95" spans="2:5" ht="13.5" customHeight="1">
      <c r="B95" s="114" t="s">
        <v>122</v>
      </c>
      <c r="C95" s="215"/>
      <c r="D95" s="217"/>
      <c r="E95" s="217"/>
    </row>
    <row r="96" spans="2:5" ht="13.5" customHeight="1">
      <c r="B96" s="91" t="s">
        <v>123</v>
      </c>
      <c r="C96" s="92">
        <v>1615</v>
      </c>
      <c r="D96" s="84"/>
      <c r="E96" s="84"/>
    </row>
    <row r="97" spans="2:5" ht="13.5" customHeight="1">
      <c r="B97" s="91" t="s">
        <v>124</v>
      </c>
      <c r="C97" s="92">
        <v>1620</v>
      </c>
      <c r="D97" s="84"/>
      <c r="E97" s="84">
        <v>126</v>
      </c>
    </row>
    <row r="98" spans="2:5" ht="13.5" customHeight="1">
      <c r="B98" s="91" t="s">
        <v>102</v>
      </c>
      <c r="C98" s="92">
        <v>1621</v>
      </c>
      <c r="D98" s="84"/>
      <c r="E98" s="84"/>
    </row>
    <row r="99" spans="2:5" ht="13.5" customHeight="1">
      <c r="B99" s="91" t="s">
        <v>125</v>
      </c>
      <c r="C99" s="92">
        <v>1625</v>
      </c>
      <c r="D99" s="84"/>
      <c r="E99" s="84"/>
    </row>
    <row r="100" spans="2:5" ht="13.5" customHeight="1">
      <c r="B100" s="91" t="s">
        <v>126</v>
      </c>
      <c r="C100" s="92">
        <v>1630</v>
      </c>
      <c r="D100" s="84">
        <v>177</v>
      </c>
      <c r="E100" s="84">
        <v>313</v>
      </c>
    </row>
    <row r="101" spans="2:5" ht="13.5" customHeight="1">
      <c r="B101" s="75" t="s">
        <v>127</v>
      </c>
      <c r="C101" s="76">
        <v>1635</v>
      </c>
      <c r="D101" s="84">
        <v>421</v>
      </c>
      <c r="E101" s="84">
        <v>1293</v>
      </c>
    </row>
    <row r="102" spans="2:5" ht="13.5" customHeight="1">
      <c r="B102" s="75" t="s">
        <v>128</v>
      </c>
      <c r="C102" s="76">
        <v>1645</v>
      </c>
      <c r="D102" s="84"/>
      <c r="E102" s="84"/>
    </row>
    <row r="103" spans="2:5" ht="13.5" customHeight="1">
      <c r="B103" s="75" t="s">
        <v>34</v>
      </c>
      <c r="C103" s="82">
        <v>1660</v>
      </c>
      <c r="D103" s="84"/>
      <c r="E103" s="84"/>
    </row>
    <row r="104" spans="2:5" ht="13.5" customHeight="1">
      <c r="B104" s="75" t="s">
        <v>35</v>
      </c>
      <c r="C104" s="92">
        <v>1665</v>
      </c>
      <c r="D104" s="84"/>
      <c r="E104" s="84"/>
    </row>
    <row r="105" spans="2:5" ht="13.5" customHeight="1">
      <c r="B105" s="75" t="s">
        <v>36</v>
      </c>
      <c r="C105" s="92">
        <v>1690</v>
      </c>
      <c r="D105" s="84">
        <v>8</v>
      </c>
      <c r="E105" s="84">
        <v>46</v>
      </c>
    </row>
    <row r="106" spans="2:5" ht="13.5" customHeight="1">
      <c r="B106" s="96" t="s">
        <v>37</v>
      </c>
      <c r="C106" s="97">
        <v>1695</v>
      </c>
      <c r="D106" s="94">
        <f>D93+D94+D96+D97+D99+D100+D103+D104+D105+D101+D102</f>
        <v>606</v>
      </c>
      <c r="E106" s="94">
        <f>E93+E94+E96+E97+E99+E100+E103+E104+E105+E101+E102</f>
        <v>1778</v>
      </c>
    </row>
    <row r="107" spans="2:5" ht="18.75" customHeight="1">
      <c r="B107" s="98" t="s">
        <v>129</v>
      </c>
      <c r="C107" s="218">
        <v>1700</v>
      </c>
      <c r="D107" s="220"/>
      <c r="E107" s="216"/>
    </row>
    <row r="108" spans="2:5" ht="13.5" customHeight="1">
      <c r="B108" s="115" t="s">
        <v>130</v>
      </c>
      <c r="C108" s="219"/>
      <c r="D108" s="221"/>
      <c r="E108" s="217"/>
    </row>
    <row r="109" spans="2:5" ht="13.5" customHeight="1">
      <c r="B109" s="96" t="s">
        <v>131</v>
      </c>
      <c r="C109" s="97">
        <v>1900</v>
      </c>
      <c r="D109" s="116">
        <f>D107+D106+D91+D83</f>
        <v>5912</v>
      </c>
      <c r="E109" s="116">
        <f>E107+E106+E91+E83</f>
        <v>7095</v>
      </c>
    </row>
    <row r="110" spans="2:5" ht="12.75">
      <c r="B110" s="117"/>
      <c r="D110" s="118"/>
      <c r="E110" s="119"/>
    </row>
    <row r="111" spans="2:5" ht="12.75">
      <c r="B111" s="120"/>
      <c r="D111" s="118"/>
      <c r="E111" s="118"/>
    </row>
    <row r="112" spans="2:5" ht="12.75">
      <c r="B112" s="120"/>
      <c r="C112" s="118"/>
      <c r="D112" s="118"/>
      <c r="E112" s="118"/>
    </row>
    <row r="113" spans="2:5" ht="12.75">
      <c r="B113" s="121" t="s">
        <v>6</v>
      </c>
      <c r="C113" s="122"/>
      <c r="D113" s="118" t="s">
        <v>70</v>
      </c>
      <c r="E113" s="118"/>
    </row>
    <row r="114" spans="2:5" ht="12.75">
      <c r="B114" s="118"/>
      <c r="C114" s="118"/>
      <c r="D114" s="118"/>
      <c r="E114" s="118"/>
    </row>
    <row r="115" spans="2:5" ht="12.75">
      <c r="B115" s="121" t="s">
        <v>7</v>
      </c>
      <c r="C115" s="122"/>
      <c r="D115" s="118" t="s">
        <v>71</v>
      </c>
      <c r="E115" s="118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3">
      <selection activeCell="BH83" sqref="BH83:BR83"/>
    </sheetView>
  </sheetViews>
  <sheetFormatPr defaultColWidth="1.421875" defaultRowHeight="15"/>
  <cols>
    <col min="1" max="44" width="1.1484375" style="123" customWidth="1"/>
    <col min="45" max="45" width="2.421875" style="123" customWidth="1"/>
    <col min="46" max="78" width="1.1484375" style="123" customWidth="1"/>
    <col min="79" max="82" width="8.28125" style="123" customWidth="1"/>
    <col min="83" max="129" width="1.1484375" style="123" customWidth="1"/>
    <col min="130" max="16384" width="1.421875" style="123" customWidth="1"/>
  </cols>
  <sheetData>
    <row r="1" spans="79:82" ht="6" customHeight="1">
      <c r="CA1" s="272" t="s">
        <v>187</v>
      </c>
      <c r="CB1" s="272"/>
      <c r="CC1" s="272"/>
      <c r="CD1" s="272"/>
    </row>
    <row r="2" spans="3:82" ht="13.5" customHeight="1">
      <c r="C2" s="124"/>
      <c r="D2" s="124"/>
      <c r="BJ2" s="198" t="s">
        <v>74</v>
      </c>
      <c r="BK2" s="199"/>
      <c r="BL2" s="199"/>
      <c r="BM2" s="199"/>
      <c r="BN2" s="199"/>
      <c r="BO2" s="199"/>
      <c r="BP2" s="199"/>
      <c r="BQ2" s="199"/>
      <c r="BR2" s="200"/>
      <c r="CA2" s="272"/>
      <c r="CB2" s="272"/>
      <c r="CC2" s="272"/>
      <c r="CD2" s="272"/>
    </row>
    <row r="3" spans="3:82" ht="13.5" customHeight="1">
      <c r="C3" s="267" t="s">
        <v>13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175" t="s">
        <v>194</v>
      </c>
      <c r="BK3" s="164"/>
      <c r="BL3" s="164"/>
      <c r="BM3" s="186" t="s">
        <v>38</v>
      </c>
      <c r="BN3" s="187"/>
      <c r="BO3" s="187"/>
      <c r="BP3" s="190" t="s">
        <v>38</v>
      </c>
      <c r="BQ3" s="190"/>
      <c r="BR3" s="190"/>
      <c r="CA3" s="272"/>
      <c r="CB3" s="272"/>
      <c r="CC3" s="272"/>
      <c r="CD3" s="272"/>
    </row>
    <row r="4" spans="3:82" ht="13.5" customHeight="1">
      <c r="C4" s="166" t="s">
        <v>0</v>
      </c>
      <c r="D4" s="166"/>
      <c r="E4" s="166"/>
      <c r="F4" s="166"/>
      <c r="G4" s="166"/>
      <c r="H4" s="166"/>
      <c r="I4" s="166"/>
      <c r="J4" s="166"/>
      <c r="K4" s="166"/>
      <c r="L4" s="167" t="s">
        <v>45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BA4" s="166" t="s">
        <v>1</v>
      </c>
      <c r="BB4" s="166"/>
      <c r="BC4" s="166"/>
      <c r="BD4" s="166"/>
      <c r="BE4" s="166"/>
      <c r="BF4" s="166"/>
      <c r="BG4" s="166"/>
      <c r="BH4" s="166"/>
      <c r="BI4" s="268"/>
      <c r="BJ4" s="264" t="s">
        <v>195</v>
      </c>
      <c r="BK4" s="265"/>
      <c r="BL4" s="265"/>
      <c r="BM4" s="265"/>
      <c r="BN4" s="265"/>
      <c r="BO4" s="265"/>
      <c r="BP4" s="265"/>
      <c r="BQ4" s="265"/>
      <c r="BR4" s="266"/>
      <c r="CA4" s="272"/>
      <c r="CB4" s="272"/>
      <c r="CC4" s="272"/>
      <c r="CD4" s="272"/>
    </row>
    <row r="5" spans="11:82" ht="11.25" customHeight="1">
      <c r="K5" s="125"/>
      <c r="L5" s="263" t="s">
        <v>46</v>
      </c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CA5" s="273" t="s">
        <v>188</v>
      </c>
      <c r="CB5" s="273"/>
      <c r="CC5" s="273"/>
      <c r="CD5" s="273"/>
    </row>
    <row r="6" spans="79:82" ht="6" customHeight="1">
      <c r="CA6" s="273"/>
      <c r="CB6" s="273"/>
      <c r="CC6" s="273"/>
      <c r="CD6" s="273"/>
    </row>
    <row r="7" spans="3:82" ht="18" customHeight="1">
      <c r="C7" s="165" t="s">
        <v>141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CA7" s="273"/>
      <c r="CB7" s="273"/>
      <c r="CC7" s="273"/>
      <c r="CD7" s="273"/>
    </row>
    <row r="8" spans="2:82" ht="15.75"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165" t="s">
        <v>47</v>
      </c>
      <c r="Z8" s="165"/>
      <c r="AA8" s="165"/>
      <c r="AB8" s="270" t="s">
        <v>193</v>
      </c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165"/>
      <c r="AQ8" s="165"/>
      <c r="AR8" s="165"/>
      <c r="AS8" s="271" t="s">
        <v>142</v>
      </c>
      <c r="AT8" s="271"/>
      <c r="AU8" s="271"/>
      <c r="AV8" s="165" t="s">
        <v>48</v>
      </c>
      <c r="AW8" s="165"/>
      <c r="AX8" s="165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CA8" s="273"/>
      <c r="CB8" s="273"/>
      <c r="CC8" s="273"/>
      <c r="CD8" s="273"/>
    </row>
    <row r="9" spans="79:82" ht="8.25" customHeight="1">
      <c r="CA9" s="274" t="s">
        <v>189</v>
      </c>
      <c r="CB9" s="274"/>
      <c r="CC9" s="274"/>
      <c r="CD9" s="274"/>
    </row>
    <row r="10" spans="42:82" ht="13.5" customHeight="1">
      <c r="AP10" s="201" t="s">
        <v>143</v>
      </c>
      <c r="AQ10" s="201"/>
      <c r="AR10" s="201"/>
      <c r="AS10" s="201"/>
      <c r="AT10" s="201"/>
      <c r="AU10" s="201"/>
      <c r="AV10" s="201"/>
      <c r="AW10" s="201"/>
      <c r="AX10" s="176" t="s">
        <v>5</v>
      </c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7"/>
      <c r="BJ10" s="198">
        <v>1801003</v>
      </c>
      <c r="BK10" s="199"/>
      <c r="BL10" s="199"/>
      <c r="BM10" s="199"/>
      <c r="BN10" s="199"/>
      <c r="BO10" s="199"/>
      <c r="BP10" s="199"/>
      <c r="BQ10" s="199"/>
      <c r="BR10" s="200"/>
      <c r="CA10" s="274"/>
      <c r="CB10" s="274"/>
      <c r="CC10" s="274"/>
      <c r="CD10" s="274"/>
    </row>
    <row r="11" ht="8.25" customHeight="1" hidden="1"/>
    <row r="12" spans="3:71" ht="9" customHeight="1">
      <c r="C12" s="178" t="s">
        <v>49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</row>
    <row r="13" ht="9" customHeight="1"/>
    <row r="14" spans="3:70" ht="55.5" customHeight="1">
      <c r="C14" s="190" t="s">
        <v>50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 t="s">
        <v>15</v>
      </c>
      <c r="AV14" s="190"/>
      <c r="AW14" s="190"/>
      <c r="AX14" s="190"/>
      <c r="AY14" s="190" t="s">
        <v>51</v>
      </c>
      <c r="AZ14" s="190"/>
      <c r="BA14" s="190"/>
      <c r="BB14" s="190"/>
      <c r="BC14" s="190"/>
      <c r="BD14" s="190"/>
      <c r="BE14" s="190"/>
      <c r="BF14" s="190"/>
      <c r="BG14" s="190"/>
      <c r="BH14" s="190" t="s">
        <v>144</v>
      </c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</row>
    <row r="15" spans="3:70" ht="13.5" customHeight="1">
      <c r="C15" s="190">
        <v>1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>
        <v>2</v>
      </c>
      <c r="AV15" s="190"/>
      <c r="AW15" s="190"/>
      <c r="AX15" s="190"/>
      <c r="AY15" s="190">
        <v>3</v>
      </c>
      <c r="AZ15" s="190"/>
      <c r="BA15" s="190"/>
      <c r="BB15" s="190"/>
      <c r="BC15" s="190"/>
      <c r="BD15" s="190"/>
      <c r="BE15" s="190"/>
      <c r="BF15" s="190"/>
      <c r="BG15" s="190"/>
      <c r="BH15" s="190">
        <v>4</v>
      </c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</row>
    <row r="16" spans="3:70" ht="13.5" customHeight="1">
      <c r="C16" s="224" t="s">
        <v>145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3">
        <v>2000</v>
      </c>
      <c r="AV16" s="223"/>
      <c r="AW16" s="223"/>
      <c r="AX16" s="223"/>
      <c r="AY16" s="168">
        <v>1483</v>
      </c>
      <c r="AZ16" s="168"/>
      <c r="BA16" s="168"/>
      <c r="BB16" s="168"/>
      <c r="BC16" s="168"/>
      <c r="BD16" s="168"/>
      <c r="BE16" s="168"/>
      <c r="BF16" s="168"/>
      <c r="BG16" s="168"/>
      <c r="BH16" s="185">
        <v>874</v>
      </c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</row>
    <row r="17" spans="3:70" ht="13.5" customHeight="1">
      <c r="C17" s="225" t="s">
        <v>146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9"/>
      <c r="AU17" s="182">
        <v>2010</v>
      </c>
      <c r="AV17" s="183"/>
      <c r="AW17" s="183"/>
      <c r="AX17" s="184"/>
      <c r="AY17" s="172">
        <f>AY18-AY19-AY20+AY21</f>
        <v>0</v>
      </c>
      <c r="AZ17" s="173"/>
      <c r="BA17" s="173"/>
      <c r="BB17" s="173"/>
      <c r="BC17" s="173"/>
      <c r="BD17" s="173"/>
      <c r="BE17" s="173"/>
      <c r="BF17" s="173"/>
      <c r="BG17" s="174"/>
      <c r="BH17" s="255">
        <f>BH18-BH19-BH20+BH21</f>
        <v>0</v>
      </c>
      <c r="BI17" s="256"/>
      <c r="BJ17" s="256"/>
      <c r="BK17" s="256"/>
      <c r="BL17" s="256"/>
      <c r="BM17" s="256"/>
      <c r="BN17" s="256"/>
      <c r="BO17" s="256"/>
      <c r="BP17" s="256"/>
      <c r="BQ17" s="256"/>
      <c r="BR17" s="257"/>
    </row>
    <row r="18" spans="3:70" ht="13.5" customHeight="1">
      <c r="C18" s="225" t="s">
        <v>147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9"/>
      <c r="AU18" s="182">
        <v>2011</v>
      </c>
      <c r="AV18" s="183"/>
      <c r="AW18" s="183"/>
      <c r="AX18" s="184"/>
      <c r="AY18" s="169"/>
      <c r="AZ18" s="170"/>
      <c r="BA18" s="170"/>
      <c r="BB18" s="170"/>
      <c r="BC18" s="170"/>
      <c r="BD18" s="170"/>
      <c r="BE18" s="170"/>
      <c r="BF18" s="170"/>
      <c r="BG18" s="171"/>
      <c r="BH18" s="179"/>
      <c r="BI18" s="180"/>
      <c r="BJ18" s="180"/>
      <c r="BK18" s="180"/>
      <c r="BL18" s="180"/>
      <c r="BM18" s="180"/>
      <c r="BN18" s="180"/>
      <c r="BO18" s="180"/>
      <c r="BP18" s="180"/>
      <c r="BQ18" s="180"/>
      <c r="BR18" s="181"/>
    </row>
    <row r="19" spans="3:70" ht="13.5" customHeight="1">
      <c r="C19" s="225" t="s">
        <v>148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9"/>
      <c r="AU19" s="182">
        <v>2012</v>
      </c>
      <c r="AV19" s="183"/>
      <c r="AW19" s="183"/>
      <c r="AX19" s="184"/>
      <c r="AY19" s="169"/>
      <c r="AZ19" s="170"/>
      <c r="BA19" s="170"/>
      <c r="BB19" s="170"/>
      <c r="BC19" s="170"/>
      <c r="BD19" s="170"/>
      <c r="BE19" s="170"/>
      <c r="BF19" s="170"/>
      <c r="BG19" s="171"/>
      <c r="BH19" s="179"/>
      <c r="BI19" s="180"/>
      <c r="BJ19" s="180"/>
      <c r="BK19" s="180"/>
      <c r="BL19" s="180"/>
      <c r="BM19" s="180"/>
      <c r="BN19" s="180"/>
      <c r="BO19" s="180"/>
      <c r="BP19" s="180"/>
      <c r="BQ19" s="180"/>
      <c r="BR19" s="181"/>
    </row>
    <row r="20" spans="3:70" ht="13.5" customHeight="1">
      <c r="C20" s="225" t="s">
        <v>149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9"/>
      <c r="AU20" s="182">
        <v>2013</v>
      </c>
      <c r="AV20" s="183"/>
      <c r="AW20" s="183"/>
      <c r="AX20" s="184"/>
      <c r="AY20" s="169"/>
      <c r="AZ20" s="170"/>
      <c r="BA20" s="170"/>
      <c r="BB20" s="170"/>
      <c r="BC20" s="170"/>
      <c r="BD20" s="170"/>
      <c r="BE20" s="170"/>
      <c r="BF20" s="170"/>
      <c r="BG20" s="171"/>
      <c r="BH20" s="179"/>
      <c r="BI20" s="180"/>
      <c r="BJ20" s="180"/>
      <c r="BK20" s="180"/>
      <c r="BL20" s="180"/>
      <c r="BM20" s="180"/>
      <c r="BN20" s="180"/>
      <c r="BO20" s="180"/>
      <c r="BP20" s="180"/>
      <c r="BQ20" s="180"/>
      <c r="BR20" s="181"/>
    </row>
    <row r="21" spans="3:70" ht="13.5" customHeight="1">
      <c r="C21" s="225" t="s">
        <v>150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9"/>
      <c r="AU21" s="182">
        <v>2014</v>
      </c>
      <c r="AV21" s="183"/>
      <c r="AW21" s="183"/>
      <c r="AX21" s="184"/>
      <c r="AY21" s="169"/>
      <c r="AZ21" s="170"/>
      <c r="BA21" s="170"/>
      <c r="BB21" s="170"/>
      <c r="BC21" s="170"/>
      <c r="BD21" s="170"/>
      <c r="BE21" s="170"/>
      <c r="BF21" s="170"/>
      <c r="BG21" s="171"/>
      <c r="BH21" s="179"/>
      <c r="BI21" s="180"/>
      <c r="BJ21" s="180"/>
      <c r="BK21" s="180"/>
      <c r="BL21" s="180"/>
      <c r="BM21" s="180"/>
      <c r="BN21" s="180"/>
      <c r="BO21" s="180"/>
      <c r="BP21" s="180"/>
      <c r="BQ21" s="180"/>
      <c r="BR21" s="181"/>
    </row>
    <row r="22" spans="3:70" ht="13.5" customHeight="1">
      <c r="C22" s="194" t="s">
        <v>151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240">
        <v>2050</v>
      </c>
      <c r="AV22" s="240"/>
      <c r="AW22" s="240"/>
      <c r="AX22" s="240"/>
      <c r="AY22" s="129" t="s">
        <v>8</v>
      </c>
      <c r="AZ22" s="170">
        <v>1120</v>
      </c>
      <c r="BA22" s="170"/>
      <c r="BB22" s="170"/>
      <c r="BC22" s="170"/>
      <c r="BD22" s="170"/>
      <c r="BE22" s="170"/>
      <c r="BF22" s="170"/>
      <c r="BG22" s="130" t="s">
        <v>9</v>
      </c>
      <c r="BH22" s="129" t="s">
        <v>8</v>
      </c>
      <c r="BI22" s="170">
        <v>660</v>
      </c>
      <c r="BJ22" s="170"/>
      <c r="BK22" s="170"/>
      <c r="BL22" s="170"/>
      <c r="BM22" s="170"/>
      <c r="BN22" s="170"/>
      <c r="BO22" s="170"/>
      <c r="BP22" s="170"/>
      <c r="BQ22" s="170"/>
      <c r="BR22" s="130" t="s">
        <v>9</v>
      </c>
    </row>
    <row r="23" spans="3:70" ht="13.5" customHeight="1">
      <c r="C23" s="225" t="s">
        <v>152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9"/>
      <c r="AU23" s="182">
        <v>2070</v>
      </c>
      <c r="AV23" s="183"/>
      <c r="AW23" s="183"/>
      <c r="AX23" s="184"/>
      <c r="AY23" s="169"/>
      <c r="AZ23" s="170"/>
      <c r="BA23" s="170"/>
      <c r="BB23" s="170"/>
      <c r="BC23" s="170"/>
      <c r="BD23" s="170"/>
      <c r="BE23" s="170"/>
      <c r="BF23" s="170"/>
      <c r="BG23" s="171"/>
      <c r="BH23" s="169"/>
      <c r="BI23" s="170"/>
      <c r="BJ23" s="170"/>
      <c r="BK23" s="170"/>
      <c r="BL23" s="170"/>
      <c r="BM23" s="170"/>
      <c r="BN23" s="170"/>
      <c r="BO23" s="170"/>
      <c r="BP23" s="170"/>
      <c r="BQ23" s="170"/>
      <c r="BR23" s="171"/>
    </row>
    <row r="24" spans="3:70" ht="13.5" customHeight="1">
      <c r="C24" s="195" t="s">
        <v>153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278">
        <v>2090</v>
      </c>
      <c r="AV24" s="278"/>
      <c r="AW24" s="278"/>
      <c r="AX24" s="278"/>
      <c r="AY24" s="232">
        <f>IF((AY16+AY17)&gt;(AZ22+AY23),AY16+AY17-AZ22-AY23,0)</f>
        <v>363</v>
      </c>
      <c r="AZ24" s="232"/>
      <c r="BA24" s="232"/>
      <c r="BB24" s="232"/>
      <c r="BC24" s="232"/>
      <c r="BD24" s="232"/>
      <c r="BE24" s="232"/>
      <c r="BF24" s="232"/>
      <c r="BG24" s="232"/>
      <c r="BH24" s="158">
        <f>IF((BH16+BH17)&gt;(BI22+BH23),BH16+BH17-BI22-BH23,0)</f>
        <v>214</v>
      </c>
      <c r="BI24" s="226"/>
      <c r="BJ24" s="226"/>
      <c r="BK24" s="226"/>
      <c r="BL24" s="226"/>
      <c r="BM24" s="226"/>
      <c r="BN24" s="226"/>
      <c r="BO24" s="226"/>
      <c r="BP24" s="226"/>
      <c r="BQ24" s="226"/>
      <c r="BR24" s="227"/>
    </row>
    <row r="25" spans="3:70" ht="13.5" customHeight="1">
      <c r="C25" s="191" t="s">
        <v>154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278"/>
      <c r="AV25" s="278"/>
      <c r="AW25" s="278"/>
      <c r="AX25" s="278"/>
      <c r="AY25" s="232"/>
      <c r="AZ25" s="232"/>
      <c r="BA25" s="232"/>
      <c r="BB25" s="232"/>
      <c r="BC25" s="232"/>
      <c r="BD25" s="232"/>
      <c r="BE25" s="232"/>
      <c r="BF25" s="232"/>
      <c r="BG25" s="232"/>
      <c r="BH25" s="228"/>
      <c r="BI25" s="229"/>
      <c r="BJ25" s="229"/>
      <c r="BK25" s="229"/>
      <c r="BL25" s="229"/>
      <c r="BM25" s="229"/>
      <c r="BN25" s="229"/>
      <c r="BO25" s="229"/>
      <c r="BP25" s="229"/>
      <c r="BQ25" s="229"/>
      <c r="BR25" s="230"/>
    </row>
    <row r="26" spans="3:70" ht="13.5" customHeight="1">
      <c r="C26" s="246" t="s">
        <v>155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80">
        <v>2095</v>
      </c>
      <c r="AV26" s="280"/>
      <c r="AW26" s="280"/>
      <c r="AX26" s="280"/>
      <c r="AY26" s="131" t="s">
        <v>8</v>
      </c>
      <c r="AZ26" s="157">
        <f>IF((AZ22+AY23)&gt;(AY16+AY17),AZ22+AY23-AY16-AY17,0)</f>
        <v>0</v>
      </c>
      <c r="BA26" s="157"/>
      <c r="BB26" s="157"/>
      <c r="BC26" s="157"/>
      <c r="BD26" s="157"/>
      <c r="BE26" s="157"/>
      <c r="BF26" s="157"/>
      <c r="BG26" s="132" t="s">
        <v>9</v>
      </c>
      <c r="BH26" s="133" t="s">
        <v>8</v>
      </c>
      <c r="BI26" s="262">
        <f>IF((BI22+BH23)&gt;(BH16+BH17),BI22+BH23-BH16-BH17,0)</f>
        <v>0</v>
      </c>
      <c r="BJ26" s="262"/>
      <c r="BK26" s="262"/>
      <c r="BL26" s="262"/>
      <c r="BM26" s="262"/>
      <c r="BN26" s="262"/>
      <c r="BO26" s="262"/>
      <c r="BP26" s="262"/>
      <c r="BQ26" s="262"/>
      <c r="BR26" s="134" t="s">
        <v>9</v>
      </c>
    </row>
    <row r="27" spans="3:70" ht="13.5" customHeight="1">
      <c r="C27" s="225" t="s">
        <v>156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9"/>
      <c r="AU27" s="182">
        <v>2105</v>
      </c>
      <c r="AV27" s="183"/>
      <c r="AW27" s="183"/>
      <c r="AX27" s="183"/>
      <c r="AY27" s="135"/>
      <c r="AZ27" s="277"/>
      <c r="BA27" s="277"/>
      <c r="BB27" s="277"/>
      <c r="BC27" s="277"/>
      <c r="BD27" s="277"/>
      <c r="BE27" s="277"/>
      <c r="BF27" s="277"/>
      <c r="BG27" s="136"/>
      <c r="BH27" s="135"/>
      <c r="BI27" s="279"/>
      <c r="BJ27" s="279"/>
      <c r="BK27" s="279"/>
      <c r="BL27" s="279"/>
      <c r="BM27" s="279"/>
      <c r="BN27" s="279"/>
      <c r="BO27" s="279"/>
      <c r="BP27" s="279"/>
      <c r="BQ27" s="279"/>
      <c r="BR27" s="137"/>
    </row>
    <row r="28" spans="3:70" ht="13.5" customHeight="1">
      <c r="C28" s="225" t="s">
        <v>157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9"/>
      <c r="AU28" s="182">
        <v>2110</v>
      </c>
      <c r="AV28" s="183"/>
      <c r="AW28" s="183"/>
      <c r="AX28" s="183"/>
      <c r="AY28" s="138"/>
      <c r="AZ28" s="282"/>
      <c r="BA28" s="282"/>
      <c r="BB28" s="282"/>
      <c r="BC28" s="282"/>
      <c r="BD28" s="282"/>
      <c r="BE28" s="282"/>
      <c r="BF28" s="282"/>
      <c r="BG28" s="139"/>
      <c r="BH28" s="138"/>
      <c r="BI28" s="231"/>
      <c r="BJ28" s="231"/>
      <c r="BK28" s="231"/>
      <c r="BL28" s="231"/>
      <c r="BM28" s="231"/>
      <c r="BN28" s="231"/>
      <c r="BO28" s="231"/>
      <c r="BP28" s="231"/>
      <c r="BQ28" s="231"/>
      <c r="BR28" s="140"/>
    </row>
    <row r="29" spans="3:70" ht="13.5" customHeight="1">
      <c r="C29" s="225" t="s">
        <v>158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9"/>
      <c r="AU29" s="182">
        <v>2111</v>
      </c>
      <c r="AV29" s="183"/>
      <c r="AW29" s="183"/>
      <c r="AX29" s="184"/>
      <c r="AY29" s="236"/>
      <c r="AZ29" s="237"/>
      <c r="BA29" s="237"/>
      <c r="BB29" s="237"/>
      <c r="BC29" s="237"/>
      <c r="BD29" s="237"/>
      <c r="BE29" s="237"/>
      <c r="BF29" s="237"/>
      <c r="BG29" s="238"/>
      <c r="BH29" s="233"/>
      <c r="BI29" s="234"/>
      <c r="BJ29" s="234"/>
      <c r="BK29" s="234"/>
      <c r="BL29" s="234"/>
      <c r="BM29" s="234"/>
      <c r="BN29" s="234"/>
      <c r="BO29" s="234"/>
      <c r="BP29" s="234"/>
      <c r="BQ29" s="234"/>
      <c r="BR29" s="235"/>
    </row>
    <row r="30" spans="3:70" ht="13.5" customHeight="1">
      <c r="C30" s="225" t="s">
        <v>159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9"/>
      <c r="AU30" s="182">
        <v>2112</v>
      </c>
      <c r="AV30" s="183"/>
      <c r="AW30" s="183"/>
      <c r="AX30" s="184"/>
      <c r="AY30" s="281"/>
      <c r="AZ30" s="282"/>
      <c r="BA30" s="282"/>
      <c r="BB30" s="282"/>
      <c r="BC30" s="282"/>
      <c r="BD30" s="282"/>
      <c r="BE30" s="282"/>
      <c r="BF30" s="282"/>
      <c r="BG30" s="283"/>
      <c r="BH30" s="275"/>
      <c r="BI30" s="231"/>
      <c r="BJ30" s="231"/>
      <c r="BK30" s="231"/>
      <c r="BL30" s="231"/>
      <c r="BM30" s="231"/>
      <c r="BN30" s="231"/>
      <c r="BO30" s="231"/>
      <c r="BP30" s="231"/>
      <c r="BQ30" s="231"/>
      <c r="BR30" s="276"/>
    </row>
    <row r="31" spans="3:70" ht="13.5" customHeight="1">
      <c r="C31" s="224" t="s">
        <v>160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3">
        <v>2120</v>
      </c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</row>
    <row r="32" spans="3:70" ht="26.25" customHeight="1">
      <c r="C32" s="225" t="s">
        <v>161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9"/>
      <c r="AU32" s="182">
        <v>2121</v>
      </c>
      <c r="AV32" s="183"/>
      <c r="AW32" s="183"/>
      <c r="AX32" s="184"/>
      <c r="AY32" s="182"/>
      <c r="AZ32" s="183"/>
      <c r="BA32" s="183"/>
      <c r="BB32" s="183"/>
      <c r="BC32" s="183"/>
      <c r="BD32" s="183"/>
      <c r="BE32" s="183"/>
      <c r="BF32" s="183"/>
      <c r="BG32" s="184"/>
      <c r="BH32" s="179"/>
      <c r="BI32" s="180"/>
      <c r="BJ32" s="180"/>
      <c r="BK32" s="180"/>
      <c r="BL32" s="180"/>
      <c r="BM32" s="180"/>
      <c r="BN32" s="180"/>
      <c r="BO32" s="180"/>
      <c r="BP32" s="180"/>
      <c r="BQ32" s="180"/>
      <c r="BR32" s="181"/>
    </row>
    <row r="33" spans="3:70" ht="26.25" customHeight="1">
      <c r="C33" s="225" t="s">
        <v>162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9"/>
      <c r="AU33" s="182">
        <v>2122</v>
      </c>
      <c r="AV33" s="183"/>
      <c r="AW33" s="183"/>
      <c r="AX33" s="184"/>
      <c r="AY33" s="182"/>
      <c r="AZ33" s="183"/>
      <c r="BA33" s="183"/>
      <c r="BB33" s="183"/>
      <c r="BC33" s="183"/>
      <c r="BD33" s="183"/>
      <c r="BE33" s="183"/>
      <c r="BF33" s="183"/>
      <c r="BG33" s="184"/>
      <c r="BH33" s="179"/>
      <c r="BI33" s="180"/>
      <c r="BJ33" s="180"/>
      <c r="BK33" s="180"/>
      <c r="BL33" s="180"/>
      <c r="BM33" s="180"/>
      <c r="BN33" s="180"/>
      <c r="BO33" s="180"/>
      <c r="BP33" s="180"/>
      <c r="BQ33" s="180"/>
      <c r="BR33" s="181"/>
    </row>
    <row r="34" spans="3:70" ht="12.75">
      <c r="C34" s="225" t="s">
        <v>163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9"/>
      <c r="AU34" s="182">
        <v>2123</v>
      </c>
      <c r="AV34" s="183"/>
      <c r="AW34" s="183"/>
      <c r="AX34" s="184"/>
      <c r="AY34" s="182"/>
      <c r="AZ34" s="183"/>
      <c r="BA34" s="183"/>
      <c r="BB34" s="183"/>
      <c r="BC34" s="183"/>
      <c r="BD34" s="183"/>
      <c r="BE34" s="183"/>
      <c r="BF34" s="183"/>
      <c r="BG34" s="184"/>
      <c r="BH34" s="179"/>
      <c r="BI34" s="180"/>
      <c r="BJ34" s="180"/>
      <c r="BK34" s="180"/>
      <c r="BL34" s="180"/>
      <c r="BM34" s="180"/>
      <c r="BN34" s="180"/>
      <c r="BO34" s="180"/>
      <c r="BP34" s="180"/>
      <c r="BQ34" s="180"/>
      <c r="BR34" s="181"/>
    </row>
    <row r="35" spans="3:70" ht="13.5" customHeight="1">
      <c r="C35" s="224" t="s">
        <v>164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3">
        <v>2130</v>
      </c>
      <c r="AV35" s="223"/>
      <c r="AW35" s="223"/>
      <c r="AX35" s="223"/>
      <c r="AY35" s="46" t="s">
        <v>8</v>
      </c>
      <c r="AZ35" s="183">
        <v>299</v>
      </c>
      <c r="BA35" s="183"/>
      <c r="BB35" s="183"/>
      <c r="BC35" s="183"/>
      <c r="BD35" s="183"/>
      <c r="BE35" s="183"/>
      <c r="BF35" s="183"/>
      <c r="BG35" s="1" t="s">
        <v>9</v>
      </c>
      <c r="BH35" s="129" t="s">
        <v>8</v>
      </c>
      <c r="BI35" s="170">
        <v>193</v>
      </c>
      <c r="BJ35" s="170"/>
      <c r="BK35" s="170"/>
      <c r="BL35" s="170"/>
      <c r="BM35" s="170"/>
      <c r="BN35" s="170"/>
      <c r="BO35" s="170"/>
      <c r="BP35" s="170"/>
      <c r="BQ35" s="170"/>
      <c r="BR35" s="130" t="s">
        <v>9</v>
      </c>
    </row>
    <row r="36" spans="3:70" ht="13.5" customHeight="1">
      <c r="C36" s="224" t="s">
        <v>52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3">
        <v>2150</v>
      </c>
      <c r="AV36" s="223"/>
      <c r="AW36" s="223"/>
      <c r="AX36" s="223"/>
      <c r="AY36" s="46" t="s">
        <v>8</v>
      </c>
      <c r="AZ36" s="183"/>
      <c r="BA36" s="183"/>
      <c r="BB36" s="183"/>
      <c r="BC36" s="183"/>
      <c r="BD36" s="183"/>
      <c r="BE36" s="183"/>
      <c r="BF36" s="183"/>
      <c r="BG36" s="1" t="s">
        <v>9</v>
      </c>
      <c r="BH36" s="129" t="s">
        <v>8</v>
      </c>
      <c r="BI36" s="170"/>
      <c r="BJ36" s="170"/>
      <c r="BK36" s="170"/>
      <c r="BL36" s="170"/>
      <c r="BM36" s="170"/>
      <c r="BN36" s="170"/>
      <c r="BO36" s="170"/>
      <c r="BP36" s="170"/>
      <c r="BQ36" s="170"/>
      <c r="BR36" s="130" t="s">
        <v>9</v>
      </c>
    </row>
    <row r="37" spans="3:70" ht="13.5" customHeight="1">
      <c r="C37" s="194" t="s">
        <v>68</v>
      </c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223">
        <v>2180</v>
      </c>
      <c r="AV37" s="223"/>
      <c r="AW37" s="223"/>
      <c r="AX37" s="223"/>
      <c r="AY37" s="46" t="s">
        <v>8</v>
      </c>
      <c r="AZ37" s="183">
        <v>21</v>
      </c>
      <c r="BA37" s="183"/>
      <c r="BB37" s="183"/>
      <c r="BC37" s="183"/>
      <c r="BD37" s="183"/>
      <c r="BE37" s="183"/>
      <c r="BF37" s="183"/>
      <c r="BG37" s="1" t="s">
        <v>9</v>
      </c>
      <c r="BH37" s="129" t="s">
        <v>8</v>
      </c>
      <c r="BI37" s="170">
        <v>10</v>
      </c>
      <c r="BJ37" s="170"/>
      <c r="BK37" s="170"/>
      <c r="BL37" s="170"/>
      <c r="BM37" s="170"/>
      <c r="BN37" s="170"/>
      <c r="BO37" s="170"/>
      <c r="BP37" s="170"/>
      <c r="BQ37" s="170"/>
      <c r="BR37" s="130" t="s">
        <v>9</v>
      </c>
    </row>
    <row r="38" spans="3:70" ht="27" customHeight="1">
      <c r="C38" s="225" t="s">
        <v>165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9"/>
      <c r="AU38" s="182">
        <v>2181</v>
      </c>
      <c r="AV38" s="183"/>
      <c r="AW38" s="183"/>
      <c r="AX38" s="184"/>
      <c r="AY38" s="182"/>
      <c r="AZ38" s="183"/>
      <c r="BA38" s="183"/>
      <c r="BB38" s="183"/>
      <c r="BC38" s="183"/>
      <c r="BD38" s="183"/>
      <c r="BE38" s="183"/>
      <c r="BF38" s="183"/>
      <c r="BG38" s="184"/>
      <c r="BH38" s="169"/>
      <c r="BI38" s="170"/>
      <c r="BJ38" s="170"/>
      <c r="BK38" s="170"/>
      <c r="BL38" s="170"/>
      <c r="BM38" s="170"/>
      <c r="BN38" s="170"/>
      <c r="BO38" s="170"/>
      <c r="BP38" s="170"/>
      <c r="BQ38" s="170"/>
      <c r="BR38" s="171"/>
    </row>
    <row r="39" spans="3:70" ht="26.25" customHeight="1">
      <c r="C39" s="225" t="s">
        <v>166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9"/>
      <c r="AU39" s="182">
        <v>2182</v>
      </c>
      <c r="AV39" s="183"/>
      <c r="AW39" s="183"/>
      <c r="AX39" s="184"/>
      <c r="AY39" s="182"/>
      <c r="AZ39" s="183"/>
      <c r="BA39" s="183"/>
      <c r="BB39" s="183"/>
      <c r="BC39" s="183"/>
      <c r="BD39" s="183"/>
      <c r="BE39" s="183"/>
      <c r="BF39" s="183"/>
      <c r="BG39" s="184"/>
      <c r="BH39" s="169"/>
      <c r="BI39" s="170"/>
      <c r="BJ39" s="170"/>
      <c r="BK39" s="170"/>
      <c r="BL39" s="170"/>
      <c r="BM39" s="170"/>
      <c r="BN39" s="170"/>
      <c r="BO39" s="170"/>
      <c r="BP39" s="170"/>
      <c r="BQ39" s="170"/>
      <c r="BR39" s="171"/>
    </row>
    <row r="40" spans="3:70" ht="13.5" customHeight="1">
      <c r="C40" s="195" t="s">
        <v>167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7"/>
      <c r="AU40" s="159">
        <v>2190</v>
      </c>
      <c r="AV40" s="160"/>
      <c r="AW40" s="160"/>
      <c r="AX40" s="161"/>
      <c r="AY40" s="241">
        <f>IF((AY24-AZ26+AY31+AZ27+AZ28-AZ35-AZ36-AZ37)&gt;0,AY24-AZ26+AY31+AZ27+AZ28-AZ35-AZ36-AZ37,0)</f>
        <v>43</v>
      </c>
      <c r="AZ40" s="157"/>
      <c r="BA40" s="157"/>
      <c r="BB40" s="157"/>
      <c r="BC40" s="157"/>
      <c r="BD40" s="157"/>
      <c r="BE40" s="157"/>
      <c r="BF40" s="157"/>
      <c r="BG40" s="242"/>
      <c r="BH40" s="158">
        <f>IF((BH24+BH31+BI27+BI28-BI35-BI36-BI37)&gt;0,BH24+BH31+BI27+BI28-BI35-BI36-BI37,0)</f>
        <v>11</v>
      </c>
      <c r="BI40" s="226"/>
      <c r="BJ40" s="226"/>
      <c r="BK40" s="226"/>
      <c r="BL40" s="226"/>
      <c r="BM40" s="226"/>
      <c r="BN40" s="226"/>
      <c r="BO40" s="226"/>
      <c r="BP40" s="226"/>
      <c r="BQ40" s="226"/>
      <c r="BR40" s="227"/>
    </row>
    <row r="41" spans="3:70" ht="13.5" customHeight="1">
      <c r="C41" s="191" t="s">
        <v>154</v>
      </c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3"/>
      <c r="AU41" s="162"/>
      <c r="AV41" s="163"/>
      <c r="AW41" s="163"/>
      <c r="AX41" s="155"/>
      <c r="AY41" s="243"/>
      <c r="AZ41" s="244"/>
      <c r="BA41" s="244"/>
      <c r="BB41" s="244"/>
      <c r="BC41" s="244"/>
      <c r="BD41" s="244"/>
      <c r="BE41" s="244"/>
      <c r="BF41" s="244"/>
      <c r="BG41" s="245"/>
      <c r="BH41" s="228"/>
      <c r="BI41" s="229"/>
      <c r="BJ41" s="229"/>
      <c r="BK41" s="229"/>
      <c r="BL41" s="229"/>
      <c r="BM41" s="229"/>
      <c r="BN41" s="229"/>
      <c r="BO41" s="229"/>
      <c r="BP41" s="229"/>
      <c r="BQ41" s="229"/>
      <c r="BR41" s="230"/>
    </row>
    <row r="42" spans="3:70" ht="13.5" customHeight="1">
      <c r="C42" s="246" t="s">
        <v>155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23">
        <v>2195</v>
      </c>
      <c r="AV42" s="223"/>
      <c r="AW42" s="223"/>
      <c r="AX42" s="223"/>
      <c r="AY42" s="141" t="s">
        <v>8</v>
      </c>
      <c r="AZ42" s="156">
        <f>IF((AY24-AZ26+AY31+AZ27+AZ28-AZ35-AZ36-AZ37)&lt;0,-AY24+AZ26-AY31-AZ27-AZ28+AZ35+AZ36+AZ37,0)</f>
        <v>0</v>
      </c>
      <c r="BA42" s="156"/>
      <c r="BB42" s="156"/>
      <c r="BC42" s="156"/>
      <c r="BD42" s="156"/>
      <c r="BE42" s="156"/>
      <c r="BF42" s="156"/>
      <c r="BG42" s="142" t="s">
        <v>9</v>
      </c>
      <c r="BH42" s="127" t="s">
        <v>8</v>
      </c>
      <c r="BI42" s="173">
        <f>IF((BH24-BI26+BH31+BI27+BI28-BI35-BI36-BI37)&lt;0,-BH24+BI26-BH31-BI27-BI28+BI35+BI36+BI37,0)</f>
        <v>0</v>
      </c>
      <c r="BJ42" s="173"/>
      <c r="BK42" s="173"/>
      <c r="BL42" s="173"/>
      <c r="BM42" s="173"/>
      <c r="BN42" s="173"/>
      <c r="BO42" s="173"/>
      <c r="BP42" s="173"/>
      <c r="BQ42" s="173"/>
      <c r="BR42" s="128" t="s">
        <v>9</v>
      </c>
    </row>
    <row r="43" spans="3:70" ht="13.5" customHeight="1">
      <c r="C43" s="224" t="s">
        <v>168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3">
        <v>2200</v>
      </c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</row>
    <row r="44" spans="3:70" ht="13.5" customHeight="1">
      <c r="C44" s="224" t="s">
        <v>169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3">
        <v>2220</v>
      </c>
      <c r="AV44" s="223"/>
      <c r="AW44" s="223"/>
      <c r="AX44" s="223"/>
      <c r="AY44" s="223">
        <v>14</v>
      </c>
      <c r="AZ44" s="223"/>
      <c r="BA44" s="223"/>
      <c r="BB44" s="223"/>
      <c r="BC44" s="223"/>
      <c r="BD44" s="223"/>
      <c r="BE44" s="223"/>
      <c r="BF44" s="223"/>
      <c r="BG44" s="223"/>
      <c r="BH44" s="185">
        <v>7</v>
      </c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</row>
    <row r="45" spans="3:70" ht="13.5" customHeight="1">
      <c r="C45" s="224" t="s">
        <v>170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3">
        <v>2240</v>
      </c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</row>
    <row r="46" spans="3:70" ht="13.5" customHeight="1">
      <c r="C46" s="225" t="s">
        <v>171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9"/>
      <c r="AU46" s="182">
        <v>2241</v>
      </c>
      <c r="AV46" s="183"/>
      <c r="AW46" s="183"/>
      <c r="AX46" s="184"/>
      <c r="AY46" s="182"/>
      <c r="AZ46" s="183"/>
      <c r="BA46" s="183"/>
      <c r="BB46" s="183"/>
      <c r="BC46" s="183"/>
      <c r="BD46" s="183"/>
      <c r="BE46" s="183"/>
      <c r="BF46" s="183"/>
      <c r="BG46" s="184"/>
      <c r="BH46" s="179"/>
      <c r="BI46" s="180"/>
      <c r="BJ46" s="180"/>
      <c r="BK46" s="180"/>
      <c r="BL46" s="180"/>
      <c r="BM46" s="180"/>
      <c r="BN46" s="180"/>
      <c r="BO46" s="180"/>
      <c r="BP46" s="180"/>
      <c r="BQ46" s="180"/>
      <c r="BR46" s="181"/>
    </row>
    <row r="47" spans="3:70" ht="13.5" customHeight="1">
      <c r="C47" s="224" t="s">
        <v>172</v>
      </c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3">
        <v>2250</v>
      </c>
      <c r="AV47" s="223"/>
      <c r="AW47" s="223"/>
      <c r="AX47" s="223"/>
      <c r="AY47" s="46" t="s">
        <v>8</v>
      </c>
      <c r="AZ47" s="183"/>
      <c r="BA47" s="183"/>
      <c r="BB47" s="183"/>
      <c r="BC47" s="183"/>
      <c r="BD47" s="183"/>
      <c r="BE47" s="183"/>
      <c r="BF47" s="183"/>
      <c r="BG47" s="1" t="s">
        <v>9</v>
      </c>
      <c r="BH47" s="129" t="s">
        <v>8</v>
      </c>
      <c r="BI47" s="170"/>
      <c r="BJ47" s="170"/>
      <c r="BK47" s="170"/>
      <c r="BL47" s="170"/>
      <c r="BM47" s="170"/>
      <c r="BN47" s="170"/>
      <c r="BO47" s="170"/>
      <c r="BP47" s="170"/>
      <c r="BQ47" s="170"/>
      <c r="BR47" s="130" t="s">
        <v>9</v>
      </c>
    </row>
    <row r="48" spans="3:70" ht="13.5" customHeight="1">
      <c r="C48" s="224" t="s">
        <v>173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3">
        <v>2255</v>
      </c>
      <c r="AV48" s="223"/>
      <c r="AW48" s="223"/>
      <c r="AX48" s="223"/>
      <c r="AY48" s="46" t="s">
        <v>8</v>
      </c>
      <c r="AZ48" s="183"/>
      <c r="BA48" s="183"/>
      <c r="BB48" s="183"/>
      <c r="BC48" s="183"/>
      <c r="BD48" s="183"/>
      <c r="BE48" s="183"/>
      <c r="BF48" s="183"/>
      <c r="BG48" s="1" t="s">
        <v>9</v>
      </c>
      <c r="BH48" s="129" t="s">
        <v>8</v>
      </c>
      <c r="BI48" s="170"/>
      <c r="BJ48" s="170"/>
      <c r="BK48" s="170"/>
      <c r="BL48" s="170"/>
      <c r="BM48" s="170"/>
      <c r="BN48" s="170"/>
      <c r="BO48" s="170"/>
      <c r="BP48" s="170"/>
      <c r="BQ48" s="170"/>
      <c r="BR48" s="130" t="s">
        <v>9</v>
      </c>
    </row>
    <row r="49" spans="3:70" ht="13.5" customHeight="1">
      <c r="C49" s="194" t="s">
        <v>174</v>
      </c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223">
        <v>2270</v>
      </c>
      <c r="AV49" s="223"/>
      <c r="AW49" s="223"/>
      <c r="AX49" s="223"/>
      <c r="AY49" s="46" t="s">
        <v>8</v>
      </c>
      <c r="AZ49" s="183"/>
      <c r="BA49" s="183"/>
      <c r="BB49" s="183"/>
      <c r="BC49" s="183"/>
      <c r="BD49" s="183"/>
      <c r="BE49" s="183"/>
      <c r="BF49" s="183"/>
      <c r="BG49" s="1" t="s">
        <v>9</v>
      </c>
      <c r="BH49" s="129" t="s">
        <v>8</v>
      </c>
      <c r="BI49" s="170"/>
      <c r="BJ49" s="170"/>
      <c r="BK49" s="170"/>
      <c r="BL49" s="170"/>
      <c r="BM49" s="170"/>
      <c r="BN49" s="170"/>
      <c r="BO49" s="170"/>
      <c r="BP49" s="170"/>
      <c r="BQ49" s="170"/>
      <c r="BR49" s="130" t="s">
        <v>9</v>
      </c>
    </row>
    <row r="50" spans="1:71" s="146" customFormat="1" ht="13.5" customHeight="1">
      <c r="A50" s="143"/>
      <c r="B50" s="143"/>
      <c r="C50" s="250" t="s">
        <v>175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2"/>
      <c r="AU50" s="247">
        <v>2275</v>
      </c>
      <c r="AV50" s="248"/>
      <c r="AW50" s="248"/>
      <c r="AX50" s="249"/>
      <c r="AY50" s="144"/>
      <c r="AZ50" s="239"/>
      <c r="BA50" s="239"/>
      <c r="BB50" s="239"/>
      <c r="BC50" s="239"/>
      <c r="BD50" s="239"/>
      <c r="BE50" s="239"/>
      <c r="BF50" s="239"/>
      <c r="BG50" s="145"/>
      <c r="BH50" s="144"/>
      <c r="BI50" s="239"/>
      <c r="BJ50" s="239"/>
      <c r="BK50" s="239"/>
      <c r="BL50" s="239"/>
      <c r="BM50" s="239"/>
      <c r="BN50" s="239"/>
      <c r="BO50" s="239"/>
      <c r="BP50" s="239"/>
      <c r="BQ50" s="239"/>
      <c r="BR50" s="145"/>
      <c r="BS50" s="143"/>
    </row>
    <row r="51" spans="3:70" ht="13.5" customHeight="1">
      <c r="C51" s="195" t="s">
        <v>176</v>
      </c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7"/>
      <c r="AU51" s="159">
        <v>2290</v>
      </c>
      <c r="AV51" s="160"/>
      <c r="AW51" s="160"/>
      <c r="AX51" s="161"/>
      <c r="AY51" s="241">
        <f>IF((AY40-AZ42+AY43+AY44+AY45-AZ47-AZ48-AZ49+AZ50)&gt;0,AY40-AZ42+AY43+AY44+AY45-AZ47-AZ48-AZ49+AZ50,0)</f>
        <v>57</v>
      </c>
      <c r="AZ51" s="157"/>
      <c r="BA51" s="157"/>
      <c r="BB51" s="157"/>
      <c r="BC51" s="157"/>
      <c r="BD51" s="157"/>
      <c r="BE51" s="157"/>
      <c r="BF51" s="157"/>
      <c r="BG51" s="242"/>
      <c r="BH51" s="158">
        <f>IF((BH40-BI42+BH43+BH44+BH45-BI47-BI48-BI49+BI50)&gt;0,BH40-BI42+BH43+BH44+BH45-BI47-BI48-BI49+BI50,0)</f>
        <v>18</v>
      </c>
      <c r="BI51" s="226"/>
      <c r="BJ51" s="226"/>
      <c r="BK51" s="226"/>
      <c r="BL51" s="226"/>
      <c r="BM51" s="226"/>
      <c r="BN51" s="226"/>
      <c r="BO51" s="226"/>
      <c r="BP51" s="226"/>
      <c r="BQ51" s="226"/>
      <c r="BR51" s="227"/>
    </row>
    <row r="52" spans="3:70" ht="13.5" customHeight="1">
      <c r="C52" s="191" t="s">
        <v>154</v>
      </c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3"/>
      <c r="AU52" s="162"/>
      <c r="AV52" s="163"/>
      <c r="AW52" s="163"/>
      <c r="AX52" s="155"/>
      <c r="AY52" s="243"/>
      <c r="AZ52" s="244"/>
      <c r="BA52" s="244"/>
      <c r="BB52" s="244"/>
      <c r="BC52" s="244"/>
      <c r="BD52" s="244"/>
      <c r="BE52" s="244"/>
      <c r="BF52" s="244"/>
      <c r="BG52" s="245"/>
      <c r="BH52" s="228"/>
      <c r="BI52" s="229"/>
      <c r="BJ52" s="229"/>
      <c r="BK52" s="229"/>
      <c r="BL52" s="229"/>
      <c r="BM52" s="229"/>
      <c r="BN52" s="229"/>
      <c r="BO52" s="229"/>
      <c r="BP52" s="229"/>
      <c r="BQ52" s="229"/>
      <c r="BR52" s="230"/>
    </row>
    <row r="53" spans="3:70" ht="13.5" customHeight="1">
      <c r="C53" s="246" t="s">
        <v>155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23">
        <v>2295</v>
      </c>
      <c r="AV53" s="223"/>
      <c r="AW53" s="223"/>
      <c r="AX53" s="223"/>
      <c r="AY53" s="131" t="s">
        <v>8</v>
      </c>
      <c r="AZ53" s="157">
        <f>IF((AY40-AZ42+AY43+AY44+AY45-AZ47-AZ48-AZ49+AZ50)&lt;0,-AY40+AZ42-AY43-AY44-AY45+AZ47+AZ48+AZ49-AZ50,0)</f>
        <v>0</v>
      </c>
      <c r="BA53" s="157"/>
      <c r="BB53" s="157"/>
      <c r="BC53" s="157"/>
      <c r="BD53" s="157"/>
      <c r="BE53" s="157"/>
      <c r="BF53" s="157"/>
      <c r="BG53" s="132" t="s">
        <v>9</v>
      </c>
      <c r="BH53" s="127" t="s">
        <v>8</v>
      </c>
      <c r="BI53" s="173">
        <f>IF((BH40-BI42+BH43+BH44+BH45-BI47-BI48-BI49+BI50)&lt;0,-BH40+BI42-BH43-BH44-BH45+BI47+BI48+BI49-BI50,0)</f>
        <v>0</v>
      </c>
      <c r="BJ53" s="173"/>
      <c r="BK53" s="173"/>
      <c r="BL53" s="173"/>
      <c r="BM53" s="173"/>
      <c r="BN53" s="173"/>
      <c r="BO53" s="173"/>
      <c r="BP53" s="173"/>
      <c r="BQ53" s="173"/>
      <c r="BR53" s="128" t="s">
        <v>9</v>
      </c>
    </row>
    <row r="54" spans="3:70" ht="13.5" customHeight="1">
      <c r="C54" s="224" t="s">
        <v>53</v>
      </c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3">
        <v>2300</v>
      </c>
      <c r="AV54" s="223"/>
      <c r="AW54" s="223"/>
      <c r="AX54" s="182"/>
      <c r="AY54" s="104"/>
      <c r="AZ54" s="180">
        <v>-10</v>
      </c>
      <c r="BA54" s="180"/>
      <c r="BB54" s="180"/>
      <c r="BC54" s="180"/>
      <c r="BD54" s="180"/>
      <c r="BE54" s="180"/>
      <c r="BF54" s="180"/>
      <c r="BG54" s="130"/>
      <c r="BH54" s="104"/>
      <c r="BI54" s="180">
        <v>-3</v>
      </c>
      <c r="BJ54" s="180"/>
      <c r="BK54" s="180"/>
      <c r="BL54" s="180"/>
      <c r="BM54" s="180"/>
      <c r="BN54" s="180"/>
      <c r="BO54" s="180"/>
      <c r="BP54" s="180"/>
      <c r="BQ54" s="180"/>
      <c r="BR54" s="73"/>
    </row>
    <row r="55" spans="3:70" ht="13.5" customHeight="1">
      <c r="C55" s="253" t="s">
        <v>177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23">
        <v>2305</v>
      </c>
      <c r="AV55" s="223"/>
      <c r="AW55" s="223"/>
      <c r="AX55" s="223"/>
      <c r="AY55" s="147"/>
      <c r="AZ55" s="180"/>
      <c r="BA55" s="180"/>
      <c r="BB55" s="180"/>
      <c r="BC55" s="180"/>
      <c r="BD55" s="180"/>
      <c r="BE55" s="180"/>
      <c r="BF55" s="180"/>
      <c r="BG55" s="147"/>
      <c r="BH55" s="104"/>
      <c r="BI55" s="180"/>
      <c r="BJ55" s="180"/>
      <c r="BK55" s="180"/>
      <c r="BL55" s="180"/>
      <c r="BM55" s="180"/>
      <c r="BN55" s="180"/>
      <c r="BO55" s="180"/>
      <c r="BP55" s="180"/>
      <c r="BQ55" s="180"/>
      <c r="BR55" s="73"/>
    </row>
    <row r="56" spans="3:70" ht="13.5" customHeight="1">
      <c r="C56" s="195" t="s">
        <v>178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7"/>
      <c r="AU56" s="159">
        <v>2350</v>
      </c>
      <c r="AV56" s="160"/>
      <c r="AW56" s="160"/>
      <c r="AX56" s="161"/>
      <c r="AY56" s="241">
        <f>IF((AY51-AZ53+AZ54+AZ55)&gt;0,AY51-AZ53+AZ54+AZ55,0)</f>
        <v>47</v>
      </c>
      <c r="AZ56" s="157"/>
      <c r="BA56" s="157"/>
      <c r="BB56" s="157"/>
      <c r="BC56" s="157"/>
      <c r="BD56" s="157"/>
      <c r="BE56" s="157"/>
      <c r="BF56" s="157"/>
      <c r="BG56" s="242"/>
      <c r="BH56" s="158">
        <f>IF((BH51-BI53+BI54+BI55)&gt;0,BH51-BI53+BI54+BI55,0)</f>
        <v>15</v>
      </c>
      <c r="BI56" s="226"/>
      <c r="BJ56" s="226"/>
      <c r="BK56" s="226"/>
      <c r="BL56" s="226"/>
      <c r="BM56" s="226"/>
      <c r="BN56" s="226"/>
      <c r="BO56" s="226"/>
      <c r="BP56" s="226"/>
      <c r="BQ56" s="226"/>
      <c r="BR56" s="227"/>
    </row>
    <row r="57" spans="3:70" ht="13.5" customHeight="1">
      <c r="C57" s="191" t="s">
        <v>154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3"/>
      <c r="AU57" s="162"/>
      <c r="AV57" s="163"/>
      <c r="AW57" s="163"/>
      <c r="AX57" s="155"/>
      <c r="AY57" s="243"/>
      <c r="AZ57" s="244"/>
      <c r="BA57" s="244"/>
      <c r="BB57" s="244"/>
      <c r="BC57" s="244"/>
      <c r="BD57" s="244"/>
      <c r="BE57" s="244"/>
      <c r="BF57" s="244"/>
      <c r="BG57" s="245"/>
      <c r="BH57" s="228"/>
      <c r="BI57" s="229"/>
      <c r="BJ57" s="229"/>
      <c r="BK57" s="229"/>
      <c r="BL57" s="229"/>
      <c r="BM57" s="229"/>
      <c r="BN57" s="229"/>
      <c r="BO57" s="229"/>
      <c r="BP57" s="229"/>
      <c r="BQ57" s="229"/>
      <c r="BR57" s="230"/>
    </row>
    <row r="58" spans="3:70" ht="13.5" customHeight="1">
      <c r="C58" s="246" t="s">
        <v>155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23">
        <v>2355</v>
      </c>
      <c r="AV58" s="223"/>
      <c r="AW58" s="223"/>
      <c r="AX58" s="223"/>
      <c r="AY58" s="141" t="s">
        <v>8</v>
      </c>
      <c r="AZ58" s="156">
        <f>IF((AY51-AZ53+AZ54+AZ55)&lt;0,ABS(AY51-AZ53+AZ54+AZ55),0)</f>
        <v>0</v>
      </c>
      <c r="BA58" s="156"/>
      <c r="BB58" s="156"/>
      <c r="BC58" s="156"/>
      <c r="BD58" s="156"/>
      <c r="BE58" s="156"/>
      <c r="BF58" s="156"/>
      <c r="BG58" s="142" t="s">
        <v>9</v>
      </c>
      <c r="BH58" s="127" t="s">
        <v>8</v>
      </c>
      <c r="BI58" s="173">
        <f>IF((BH51-BI53+BI54+BI55)&lt;0,ABS(BH51-BI53+BI54+BI55),0)</f>
        <v>0</v>
      </c>
      <c r="BJ58" s="173"/>
      <c r="BK58" s="173"/>
      <c r="BL58" s="173"/>
      <c r="BM58" s="173"/>
      <c r="BN58" s="173"/>
      <c r="BO58" s="173"/>
      <c r="BP58" s="173"/>
      <c r="BQ58" s="173"/>
      <c r="BR58" s="128" t="s">
        <v>9</v>
      </c>
    </row>
    <row r="60" spans="3:70" ht="12.75">
      <c r="C60" s="178" t="s">
        <v>54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</row>
    <row r="62" spans="3:70" ht="51" customHeight="1">
      <c r="C62" s="190" t="s">
        <v>50</v>
      </c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 t="s">
        <v>15</v>
      </c>
      <c r="AV62" s="190"/>
      <c r="AW62" s="190"/>
      <c r="AX62" s="190"/>
      <c r="AY62" s="190" t="s">
        <v>51</v>
      </c>
      <c r="AZ62" s="190"/>
      <c r="BA62" s="190"/>
      <c r="BB62" s="190"/>
      <c r="BC62" s="190"/>
      <c r="BD62" s="190"/>
      <c r="BE62" s="190"/>
      <c r="BF62" s="190"/>
      <c r="BG62" s="190"/>
      <c r="BH62" s="190" t="s">
        <v>144</v>
      </c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</row>
    <row r="63" spans="3:70" ht="13.5" customHeight="1">
      <c r="C63" s="190">
        <v>1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>
        <v>2</v>
      </c>
      <c r="AV63" s="190"/>
      <c r="AW63" s="190"/>
      <c r="AX63" s="190"/>
      <c r="AY63" s="190">
        <v>3</v>
      </c>
      <c r="AZ63" s="190"/>
      <c r="BA63" s="190"/>
      <c r="BB63" s="190"/>
      <c r="BC63" s="190"/>
      <c r="BD63" s="190"/>
      <c r="BE63" s="190"/>
      <c r="BF63" s="190"/>
      <c r="BG63" s="190"/>
      <c r="BH63" s="190">
        <v>4</v>
      </c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</row>
    <row r="64" spans="3:70" ht="13.5" customHeight="1">
      <c r="C64" s="224" t="s">
        <v>55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3">
        <v>2400</v>
      </c>
      <c r="AV64" s="223"/>
      <c r="AW64" s="223"/>
      <c r="AX64" s="223"/>
      <c r="AY64" s="148"/>
      <c r="AZ64" s="183"/>
      <c r="BA64" s="183"/>
      <c r="BB64" s="183"/>
      <c r="BC64" s="183"/>
      <c r="BD64" s="183"/>
      <c r="BE64" s="183"/>
      <c r="BF64" s="183"/>
      <c r="BG64" s="1"/>
      <c r="BH64" s="46"/>
      <c r="BI64" s="183"/>
      <c r="BJ64" s="183"/>
      <c r="BK64" s="183"/>
      <c r="BL64" s="183"/>
      <c r="BM64" s="183"/>
      <c r="BN64" s="183"/>
      <c r="BO64" s="183"/>
      <c r="BP64" s="183"/>
      <c r="BQ64" s="183"/>
      <c r="BR64" s="149"/>
    </row>
    <row r="65" spans="3:70" ht="13.5" customHeight="1">
      <c r="C65" s="224" t="s">
        <v>56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3">
        <v>2405</v>
      </c>
      <c r="AV65" s="223"/>
      <c r="AW65" s="223"/>
      <c r="AX65" s="223"/>
      <c r="AY65" s="148"/>
      <c r="AZ65" s="183"/>
      <c r="BA65" s="183"/>
      <c r="BB65" s="183"/>
      <c r="BC65" s="183"/>
      <c r="BD65" s="183"/>
      <c r="BE65" s="183"/>
      <c r="BF65" s="183"/>
      <c r="BG65" s="1"/>
      <c r="BH65" s="46"/>
      <c r="BI65" s="183"/>
      <c r="BJ65" s="183"/>
      <c r="BK65" s="183"/>
      <c r="BL65" s="183"/>
      <c r="BM65" s="183"/>
      <c r="BN65" s="183"/>
      <c r="BO65" s="183"/>
      <c r="BP65" s="183"/>
      <c r="BQ65" s="183"/>
      <c r="BR65" s="149"/>
    </row>
    <row r="66" spans="3:70" ht="13.5" customHeight="1">
      <c r="C66" s="224" t="s">
        <v>44</v>
      </c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3">
        <v>2410</v>
      </c>
      <c r="AV66" s="223"/>
      <c r="AW66" s="223"/>
      <c r="AX66" s="223"/>
      <c r="AY66" s="148"/>
      <c r="AZ66" s="183"/>
      <c r="BA66" s="183"/>
      <c r="BB66" s="183"/>
      <c r="BC66" s="183"/>
      <c r="BD66" s="183"/>
      <c r="BE66" s="183"/>
      <c r="BF66" s="183"/>
      <c r="BG66" s="1"/>
      <c r="BH66" s="46"/>
      <c r="BI66" s="183"/>
      <c r="BJ66" s="183"/>
      <c r="BK66" s="183"/>
      <c r="BL66" s="183"/>
      <c r="BM66" s="183"/>
      <c r="BN66" s="183"/>
      <c r="BO66" s="183"/>
      <c r="BP66" s="183"/>
      <c r="BQ66" s="183"/>
      <c r="BR66" s="149"/>
    </row>
    <row r="67" spans="3:70" ht="13.5" customHeight="1">
      <c r="C67" s="224" t="s">
        <v>57</v>
      </c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3">
        <v>2415</v>
      </c>
      <c r="AV67" s="223"/>
      <c r="AW67" s="223"/>
      <c r="AX67" s="223"/>
      <c r="AY67" s="148"/>
      <c r="AZ67" s="183"/>
      <c r="BA67" s="183"/>
      <c r="BB67" s="183"/>
      <c r="BC67" s="183"/>
      <c r="BD67" s="183"/>
      <c r="BE67" s="183"/>
      <c r="BF67" s="183"/>
      <c r="BG67" s="1"/>
      <c r="BH67" s="46"/>
      <c r="BI67" s="183"/>
      <c r="BJ67" s="183"/>
      <c r="BK67" s="183"/>
      <c r="BL67" s="183"/>
      <c r="BM67" s="183"/>
      <c r="BN67" s="183"/>
      <c r="BO67" s="183"/>
      <c r="BP67" s="183"/>
      <c r="BQ67" s="183"/>
      <c r="BR67" s="149"/>
    </row>
    <row r="68" spans="3:70" ht="13.5" customHeight="1">
      <c r="C68" s="224" t="s">
        <v>58</v>
      </c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3">
        <v>2445</v>
      </c>
      <c r="AV68" s="223"/>
      <c r="AW68" s="223"/>
      <c r="AX68" s="223"/>
      <c r="AY68" s="148"/>
      <c r="AZ68" s="183"/>
      <c r="BA68" s="183"/>
      <c r="BB68" s="183"/>
      <c r="BC68" s="183"/>
      <c r="BD68" s="183"/>
      <c r="BE68" s="183"/>
      <c r="BF68" s="183"/>
      <c r="BG68" s="1"/>
      <c r="BH68" s="46"/>
      <c r="BI68" s="183"/>
      <c r="BJ68" s="183"/>
      <c r="BK68" s="183"/>
      <c r="BL68" s="183"/>
      <c r="BM68" s="183"/>
      <c r="BN68" s="183"/>
      <c r="BO68" s="183"/>
      <c r="BP68" s="183"/>
      <c r="BQ68" s="183"/>
      <c r="BR68" s="149"/>
    </row>
    <row r="69" spans="3:70" ht="13.5" customHeight="1">
      <c r="C69" s="222" t="s">
        <v>59</v>
      </c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54">
        <v>2450</v>
      </c>
      <c r="AV69" s="254"/>
      <c r="AW69" s="254"/>
      <c r="AX69" s="254"/>
      <c r="AY69" s="150"/>
      <c r="AZ69" s="156">
        <f>SUM(AZ64:BF68)</f>
        <v>0</v>
      </c>
      <c r="BA69" s="156"/>
      <c r="BB69" s="156"/>
      <c r="BC69" s="156"/>
      <c r="BD69" s="156"/>
      <c r="BE69" s="156"/>
      <c r="BF69" s="156"/>
      <c r="BG69" s="142"/>
      <c r="BH69" s="141"/>
      <c r="BI69" s="156">
        <f>SUM(BH64:BR68)</f>
        <v>0</v>
      </c>
      <c r="BJ69" s="156"/>
      <c r="BK69" s="156"/>
      <c r="BL69" s="156"/>
      <c r="BM69" s="156"/>
      <c r="BN69" s="156"/>
      <c r="BO69" s="156"/>
      <c r="BP69" s="156"/>
      <c r="BQ69" s="156"/>
      <c r="BR69" s="151"/>
    </row>
    <row r="70" spans="3:70" ht="13.5" customHeight="1">
      <c r="C70" s="224" t="s">
        <v>179</v>
      </c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3">
        <v>2455</v>
      </c>
      <c r="AV70" s="223"/>
      <c r="AW70" s="223"/>
      <c r="AX70" s="223"/>
      <c r="AY70" s="148"/>
      <c r="AZ70" s="183"/>
      <c r="BA70" s="183"/>
      <c r="BB70" s="183"/>
      <c r="BC70" s="183"/>
      <c r="BD70" s="183"/>
      <c r="BE70" s="183"/>
      <c r="BF70" s="183"/>
      <c r="BG70" s="1"/>
      <c r="BH70" s="46"/>
      <c r="BI70" s="183"/>
      <c r="BJ70" s="183"/>
      <c r="BK70" s="183"/>
      <c r="BL70" s="183"/>
      <c r="BM70" s="183"/>
      <c r="BN70" s="183"/>
      <c r="BO70" s="183"/>
      <c r="BP70" s="183"/>
      <c r="BQ70" s="183"/>
      <c r="BR70" s="149"/>
    </row>
    <row r="71" spans="3:70" ht="13.5" customHeight="1">
      <c r="C71" s="222" t="s">
        <v>60</v>
      </c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54">
        <v>2460</v>
      </c>
      <c r="AV71" s="254"/>
      <c r="AW71" s="254"/>
      <c r="AX71" s="254"/>
      <c r="AY71" s="150"/>
      <c r="AZ71" s="156">
        <f>AZ69+AZ70</f>
        <v>0</v>
      </c>
      <c r="BA71" s="156"/>
      <c r="BB71" s="156"/>
      <c r="BC71" s="156"/>
      <c r="BD71" s="156"/>
      <c r="BE71" s="156"/>
      <c r="BF71" s="156"/>
      <c r="BG71" s="142"/>
      <c r="BH71" s="141"/>
      <c r="BI71" s="156">
        <f>BI69+BI70</f>
        <v>0</v>
      </c>
      <c r="BJ71" s="156"/>
      <c r="BK71" s="156"/>
      <c r="BL71" s="156"/>
      <c r="BM71" s="156"/>
      <c r="BN71" s="156"/>
      <c r="BO71" s="156"/>
      <c r="BP71" s="156"/>
      <c r="BQ71" s="156"/>
      <c r="BR71" s="151"/>
    </row>
    <row r="72" spans="3:70" ht="13.5" customHeight="1">
      <c r="C72" s="222" t="s">
        <v>61</v>
      </c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54">
        <v>2465</v>
      </c>
      <c r="AV72" s="254"/>
      <c r="AW72" s="254"/>
      <c r="AX72" s="254"/>
      <c r="AY72" s="150"/>
      <c r="AZ72" s="156">
        <f>AZ71+AY56-AZ58</f>
        <v>47</v>
      </c>
      <c r="BA72" s="156"/>
      <c r="BB72" s="156"/>
      <c r="BC72" s="156"/>
      <c r="BD72" s="156"/>
      <c r="BE72" s="156"/>
      <c r="BF72" s="156"/>
      <c r="BG72" s="142"/>
      <c r="BH72" s="141">
        <f>BH71+BH56-BI58</f>
        <v>15</v>
      </c>
      <c r="BI72" s="156">
        <f>BI71+BH56-BI58</f>
        <v>15</v>
      </c>
      <c r="BJ72" s="156"/>
      <c r="BK72" s="156"/>
      <c r="BL72" s="156"/>
      <c r="BM72" s="156"/>
      <c r="BN72" s="156"/>
      <c r="BO72" s="156"/>
      <c r="BP72" s="156"/>
      <c r="BQ72" s="156"/>
      <c r="BR72" s="151"/>
    </row>
    <row r="74" spans="3:70" ht="12.75">
      <c r="C74" s="178" t="s">
        <v>62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</row>
    <row r="76" spans="3:70" ht="51.75" customHeight="1">
      <c r="C76" s="190" t="s">
        <v>63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 t="s">
        <v>15</v>
      </c>
      <c r="AV76" s="190"/>
      <c r="AW76" s="190"/>
      <c r="AX76" s="190"/>
      <c r="AY76" s="223" t="s">
        <v>51</v>
      </c>
      <c r="AZ76" s="223"/>
      <c r="BA76" s="223"/>
      <c r="BB76" s="223"/>
      <c r="BC76" s="223"/>
      <c r="BD76" s="223"/>
      <c r="BE76" s="223"/>
      <c r="BF76" s="223"/>
      <c r="BG76" s="223"/>
      <c r="BH76" s="223" t="s">
        <v>144</v>
      </c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</row>
    <row r="77" spans="3:70" ht="13.5" customHeight="1">
      <c r="C77" s="190">
        <v>1</v>
      </c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>
        <v>2</v>
      </c>
      <c r="AV77" s="190"/>
      <c r="AW77" s="190"/>
      <c r="AX77" s="190"/>
      <c r="AY77" s="223">
        <v>3</v>
      </c>
      <c r="AZ77" s="223"/>
      <c r="BA77" s="223"/>
      <c r="BB77" s="223"/>
      <c r="BC77" s="223"/>
      <c r="BD77" s="223"/>
      <c r="BE77" s="223"/>
      <c r="BF77" s="223"/>
      <c r="BG77" s="223"/>
      <c r="BH77" s="223">
        <v>4</v>
      </c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</row>
    <row r="78" spans="3:70" ht="13.5" customHeight="1">
      <c r="C78" s="224" t="s">
        <v>64</v>
      </c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190">
        <v>2500</v>
      </c>
      <c r="AV78" s="190"/>
      <c r="AW78" s="190"/>
      <c r="AX78" s="190"/>
      <c r="AY78" s="185">
        <v>36</v>
      </c>
      <c r="AZ78" s="185"/>
      <c r="BA78" s="185"/>
      <c r="BB78" s="185"/>
      <c r="BC78" s="185"/>
      <c r="BD78" s="185"/>
      <c r="BE78" s="185"/>
      <c r="BF78" s="185"/>
      <c r="BG78" s="185"/>
      <c r="BH78" s="168">
        <v>13</v>
      </c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</row>
    <row r="79" spans="3:70" ht="13.5" customHeight="1">
      <c r="C79" s="224" t="s">
        <v>65</v>
      </c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190">
        <v>2505</v>
      </c>
      <c r="AV79" s="190"/>
      <c r="AW79" s="190"/>
      <c r="AX79" s="190"/>
      <c r="AY79" s="185">
        <v>1003</v>
      </c>
      <c r="AZ79" s="185"/>
      <c r="BA79" s="185"/>
      <c r="BB79" s="185"/>
      <c r="BC79" s="185"/>
      <c r="BD79" s="185"/>
      <c r="BE79" s="185"/>
      <c r="BF79" s="185"/>
      <c r="BG79" s="185"/>
      <c r="BH79" s="168">
        <v>625</v>
      </c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</row>
    <row r="80" spans="3:70" ht="13.5" customHeight="1">
      <c r="C80" s="224" t="s">
        <v>66</v>
      </c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190">
        <v>2510</v>
      </c>
      <c r="AV80" s="190"/>
      <c r="AW80" s="190"/>
      <c r="AX80" s="190"/>
      <c r="AY80" s="185">
        <v>218</v>
      </c>
      <c r="AZ80" s="185"/>
      <c r="BA80" s="185"/>
      <c r="BB80" s="185"/>
      <c r="BC80" s="185"/>
      <c r="BD80" s="185"/>
      <c r="BE80" s="185"/>
      <c r="BF80" s="185"/>
      <c r="BG80" s="185"/>
      <c r="BH80" s="168">
        <v>138</v>
      </c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</row>
    <row r="81" spans="3:70" ht="13.5" customHeight="1">
      <c r="C81" s="224" t="s">
        <v>67</v>
      </c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190">
        <v>2515</v>
      </c>
      <c r="AV81" s="190"/>
      <c r="AW81" s="190"/>
      <c r="AX81" s="190"/>
      <c r="AY81" s="185">
        <v>15</v>
      </c>
      <c r="AZ81" s="185"/>
      <c r="BA81" s="185"/>
      <c r="BB81" s="185"/>
      <c r="BC81" s="185"/>
      <c r="BD81" s="185"/>
      <c r="BE81" s="185"/>
      <c r="BF81" s="185"/>
      <c r="BG81" s="185"/>
      <c r="BH81" s="168">
        <v>13</v>
      </c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</row>
    <row r="82" spans="3:70" ht="13.5" customHeight="1">
      <c r="C82" s="224" t="s">
        <v>68</v>
      </c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190">
        <v>2520</v>
      </c>
      <c r="AV82" s="190"/>
      <c r="AW82" s="190"/>
      <c r="AX82" s="190"/>
      <c r="AY82" s="185">
        <v>168</v>
      </c>
      <c r="AZ82" s="185"/>
      <c r="BA82" s="185"/>
      <c r="BB82" s="185"/>
      <c r="BC82" s="185"/>
      <c r="BD82" s="185"/>
      <c r="BE82" s="185"/>
      <c r="BF82" s="185"/>
      <c r="BG82" s="185"/>
      <c r="BH82" s="168">
        <v>74</v>
      </c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</row>
    <row r="83" spans="3:70" ht="13.5" customHeight="1">
      <c r="C83" s="222" t="s">
        <v>69</v>
      </c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58">
        <v>2550</v>
      </c>
      <c r="AV83" s="258"/>
      <c r="AW83" s="258"/>
      <c r="AX83" s="258"/>
      <c r="AY83" s="255">
        <f>SUM(AY78:BG82)</f>
        <v>1440</v>
      </c>
      <c r="AZ83" s="256"/>
      <c r="BA83" s="256"/>
      <c r="BB83" s="256"/>
      <c r="BC83" s="256"/>
      <c r="BD83" s="256"/>
      <c r="BE83" s="256"/>
      <c r="BF83" s="256"/>
      <c r="BG83" s="257"/>
      <c r="BH83" s="232">
        <f>SUM(BH78:BR82)</f>
        <v>863</v>
      </c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</row>
    <row r="85" spans="3:70" ht="12.75">
      <c r="C85" s="178" t="s">
        <v>180</v>
      </c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</row>
    <row r="87" spans="3:70" ht="53.25" customHeight="1">
      <c r="C87" s="223" t="s">
        <v>63</v>
      </c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 t="s">
        <v>15</v>
      </c>
      <c r="AV87" s="223"/>
      <c r="AW87" s="223"/>
      <c r="AX87" s="223"/>
      <c r="AY87" s="223" t="s">
        <v>51</v>
      </c>
      <c r="AZ87" s="223"/>
      <c r="BA87" s="223"/>
      <c r="BB87" s="223"/>
      <c r="BC87" s="223"/>
      <c r="BD87" s="223"/>
      <c r="BE87" s="223"/>
      <c r="BF87" s="223"/>
      <c r="BG87" s="223"/>
      <c r="BH87" s="223" t="s">
        <v>144</v>
      </c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</row>
    <row r="88" spans="3:70" ht="13.5" customHeight="1">
      <c r="C88" s="223">
        <v>1</v>
      </c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>
        <v>2</v>
      </c>
      <c r="AV88" s="223"/>
      <c r="AW88" s="223"/>
      <c r="AX88" s="223"/>
      <c r="AY88" s="223">
        <v>3</v>
      </c>
      <c r="AZ88" s="223"/>
      <c r="BA88" s="223"/>
      <c r="BB88" s="223"/>
      <c r="BC88" s="223"/>
      <c r="BD88" s="223"/>
      <c r="BE88" s="223"/>
      <c r="BF88" s="223"/>
      <c r="BG88" s="223"/>
      <c r="BH88" s="223">
        <v>4</v>
      </c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</row>
    <row r="89" spans="3:70" ht="13.5" customHeight="1">
      <c r="C89" s="259" t="s">
        <v>181</v>
      </c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23">
        <v>2600</v>
      </c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</row>
    <row r="90" spans="3:70" ht="13.5" customHeight="1">
      <c r="C90" s="259" t="s">
        <v>182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23">
        <v>2605</v>
      </c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  <c r="BI90" s="223"/>
      <c r="BJ90" s="223"/>
      <c r="BK90" s="223"/>
      <c r="BL90" s="223"/>
      <c r="BM90" s="223"/>
      <c r="BN90" s="223"/>
      <c r="BO90" s="223"/>
      <c r="BP90" s="223"/>
      <c r="BQ90" s="223"/>
      <c r="BR90" s="223"/>
    </row>
    <row r="91" spans="3:70" ht="13.5" customHeight="1">
      <c r="C91" s="259" t="s">
        <v>183</v>
      </c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23">
        <v>2610</v>
      </c>
      <c r="AV91" s="223"/>
      <c r="AW91" s="223"/>
      <c r="AX91" s="223"/>
      <c r="AY91" s="46"/>
      <c r="AZ91" s="183"/>
      <c r="BA91" s="183"/>
      <c r="BB91" s="183"/>
      <c r="BC91" s="183"/>
      <c r="BD91" s="183"/>
      <c r="BE91" s="183"/>
      <c r="BF91" s="183"/>
      <c r="BG91" s="1"/>
      <c r="BH91" s="46"/>
      <c r="BI91" s="183"/>
      <c r="BJ91" s="183"/>
      <c r="BK91" s="183"/>
      <c r="BL91" s="183"/>
      <c r="BM91" s="183"/>
      <c r="BN91" s="183"/>
      <c r="BO91" s="183"/>
      <c r="BP91" s="183"/>
      <c r="BQ91" s="183"/>
      <c r="BR91" s="1"/>
    </row>
    <row r="92" spans="3:70" ht="13.5" customHeight="1">
      <c r="C92" s="259" t="s">
        <v>184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23">
        <v>2615</v>
      </c>
      <c r="AV92" s="223"/>
      <c r="AW92" s="223"/>
      <c r="AX92" s="223"/>
      <c r="AY92" s="46"/>
      <c r="AZ92" s="183"/>
      <c r="BA92" s="183"/>
      <c r="BB92" s="183"/>
      <c r="BC92" s="183"/>
      <c r="BD92" s="183"/>
      <c r="BE92" s="183"/>
      <c r="BF92" s="183"/>
      <c r="BG92" s="1"/>
      <c r="BH92" s="46"/>
      <c r="BI92" s="183"/>
      <c r="BJ92" s="183"/>
      <c r="BK92" s="183"/>
      <c r="BL92" s="183"/>
      <c r="BM92" s="183"/>
      <c r="BN92" s="183"/>
      <c r="BO92" s="183"/>
      <c r="BP92" s="183"/>
      <c r="BQ92" s="183"/>
      <c r="BR92" s="1"/>
    </row>
    <row r="93" spans="3:70" ht="13.5" customHeight="1">
      <c r="C93" s="259" t="s">
        <v>185</v>
      </c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23">
        <v>2650</v>
      </c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3"/>
      <c r="BQ93" s="223"/>
      <c r="BR93" s="223"/>
    </row>
    <row r="95" spans="3:40" ht="13.5" customHeight="1">
      <c r="C95" s="260" t="s">
        <v>186</v>
      </c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AM95" s="152" t="str">
        <f>'форма 1'!D113</f>
        <v>Ткаченко М.В</v>
      </c>
      <c r="AN95" s="153"/>
    </row>
    <row r="96" ht="9.75" customHeight="1">
      <c r="C96" s="154"/>
    </row>
    <row r="97" spans="3:40" ht="13.5" customHeight="1">
      <c r="C97" s="261" t="s">
        <v>7</v>
      </c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AM97" s="152" t="str">
        <f>'форма 1'!D115</f>
        <v>Бондар С.В</v>
      </c>
      <c r="AN97" s="153"/>
    </row>
  </sheetData>
  <sheetProtection/>
  <mergeCells count="301">
    <mergeCell ref="BH40:BR41"/>
    <mergeCell ref="AU40:AX41"/>
    <mergeCell ref="AZ42:BF42"/>
    <mergeCell ref="AY45:BG45"/>
    <mergeCell ref="BH44:BR44"/>
    <mergeCell ref="AY40:BG41"/>
    <mergeCell ref="AU42:AX42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C26:AT26"/>
    <mergeCell ref="AU23:AX23"/>
    <mergeCell ref="C23:AT23"/>
    <mergeCell ref="C24:AT24"/>
    <mergeCell ref="AU26:AX26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(Звіт про фінансовий стан)</dc:title>
  <dc:subject/>
  <dc:creator/>
  <cp:keywords/>
  <dc:description/>
  <cp:lastModifiedBy/>
  <cp:lastPrinted>2016-02-22T09:52:59Z</cp:lastPrinted>
  <dcterms:created xsi:type="dcterms:W3CDTF">2010-07-15T06:28:02Z</dcterms:created>
  <dcterms:modified xsi:type="dcterms:W3CDTF">2017-04-26T08:42:57Z</dcterms:modified>
  <cp:category/>
  <cp:version/>
  <cp:contentType/>
  <cp:contentStatus/>
</cp:coreProperties>
</file>