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91" windowWidth="12120" windowHeight="9120" activeTab="1"/>
  </bookViews>
  <sheets>
    <sheet name="форма 1" sheetId="1" r:id="rId1"/>
    <sheet name="Форма 2 " sheetId="2" r:id="rId2"/>
  </sheets>
  <externalReferences>
    <externalReference r:id="rId5"/>
  </externalReferences>
  <definedNames>
    <definedName name="_xlnm.Print_Area" localSheetId="0">'форма 1'!$A$1:$G$116</definedName>
    <definedName name="_xlnm.Print_Area" localSheetId="1">'Форма 2 '!$A$1:$BS$109</definedName>
  </definedNames>
  <calcPr fullCalcOnLoad="1"/>
</workbook>
</file>

<file path=xl/sharedStrings.xml><?xml version="1.0" encoding="utf-8"?>
<sst xmlns="http://schemas.openxmlformats.org/spreadsheetml/2006/main" count="269" uniqueCount="198">
  <si>
    <t>Підприємство</t>
  </si>
  <si>
    <t>за ЄДРПОУ</t>
  </si>
  <si>
    <t>за КОАТУУ</t>
  </si>
  <si>
    <t>за КОПФГ</t>
  </si>
  <si>
    <t>за КВЕД</t>
  </si>
  <si>
    <t>Код за ДКУД</t>
  </si>
  <si>
    <t>Керівник</t>
  </si>
  <si>
    <t>Головний бухгалтер</t>
  </si>
  <si>
    <t>(</t>
  </si>
  <si>
    <t>)</t>
  </si>
  <si>
    <t>за положеннями (стандартами) бухгалтерського обліку</t>
  </si>
  <si>
    <t>за міжнародними стандартами фінансової звітності</t>
  </si>
  <si>
    <t>Додаток 1</t>
  </si>
  <si>
    <t>Дата (рік, місяць, число)</t>
  </si>
  <si>
    <t>Актив</t>
  </si>
  <si>
    <t>Код рядка</t>
  </si>
  <si>
    <t>На кінець звітного періоду</t>
  </si>
  <si>
    <t>Нематеріальні активи</t>
  </si>
  <si>
    <t>Незавершені капітальні інвестиції</t>
  </si>
  <si>
    <t>Основні засоби</t>
  </si>
  <si>
    <t>Інвестиційна нерухомість</t>
  </si>
  <si>
    <t>Довгострокові біологічні активи</t>
  </si>
  <si>
    <t>які обліковуються за методом участі в капіталі інших підприємств</t>
  </si>
  <si>
    <t>Дебіторська заборгованість за продукцію, товари, роботи, послуги</t>
  </si>
  <si>
    <t xml:space="preserve">Гроші та їх еквіваленти </t>
  </si>
  <si>
    <t>Витрати майбутніх періодів</t>
  </si>
  <si>
    <t>Пасив</t>
  </si>
  <si>
    <t>Капітал у дооцінках</t>
  </si>
  <si>
    <t>Усього за розділом I</t>
  </si>
  <si>
    <t>Відстрочені податкові зобов’язання</t>
  </si>
  <si>
    <t>Довгострокові кредити банків</t>
  </si>
  <si>
    <t>Інші довгострокові зобов’язання</t>
  </si>
  <si>
    <t>Довгострокові забезпечення</t>
  </si>
  <si>
    <t>Усього за розділом II</t>
  </si>
  <si>
    <t>Поточні забезпечення</t>
  </si>
  <si>
    <t>Доходи майбутніх періодів</t>
  </si>
  <si>
    <t>Інші поточні зобов’язання</t>
  </si>
  <si>
    <t>Усього за розділом IІІ</t>
  </si>
  <si>
    <t>01</t>
  </si>
  <si>
    <t>71.12</t>
  </si>
  <si>
    <t>Виробничі запаси</t>
  </si>
  <si>
    <t>Готова продукція</t>
  </si>
  <si>
    <t>Готівка</t>
  </si>
  <si>
    <t>Рахунки в банках</t>
  </si>
  <si>
    <t>Накопичені курсові різниці</t>
  </si>
  <si>
    <t>ДГП "Геолекспертиза"</t>
  </si>
  <si>
    <t>(найменування)</t>
  </si>
  <si>
    <t>за</t>
  </si>
  <si>
    <t>р.</t>
  </si>
  <si>
    <t>І. ФІНАНСОВІ РЕЗУЛЬТАТИ</t>
  </si>
  <si>
    <t>Стаття</t>
  </si>
  <si>
    <t>За звітний період</t>
  </si>
  <si>
    <t>Витрати на збут</t>
  </si>
  <si>
    <t>Витрати (дохід) з податку на прибуток</t>
  </si>
  <si>
    <t>II. СУКУПНИЙ ДОХІД</t>
  </si>
  <si>
    <t>Дооцінка (уцінка) необоротних активів</t>
  </si>
  <si>
    <t>Дооцінка (уцінка) фінансових інструментів</t>
  </si>
  <si>
    <t>Частка іншого сукупного доходу асоційованих та спільних підприємств</t>
  </si>
  <si>
    <t>Інший сукупний дохід</t>
  </si>
  <si>
    <t>Інший сукупний дохід до оподаткування</t>
  </si>
  <si>
    <t>Інший сукупний дохід після оподаткування</t>
  </si>
  <si>
    <t>Сукупний дохід (сума рядків 2350, 2355 та 2460)</t>
  </si>
  <si>
    <t>III. ЕЛЕМЕНТИ ОПЕРАЦІЙНИХ ВИТРАТ</t>
  </si>
  <si>
    <t>Назва статті</t>
  </si>
  <si>
    <t>Матеріальні затрати</t>
  </si>
  <si>
    <t>Витрати на оплату праці</t>
  </si>
  <si>
    <t>Відрахування на соціальні заходи</t>
  </si>
  <si>
    <t>Амортизація</t>
  </si>
  <si>
    <t>Інші операційні витрати</t>
  </si>
  <si>
    <t>Разом</t>
  </si>
  <si>
    <t>Ткаченко М.В</t>
  </si>
  <si>
    <t>Бондар С.В</t>
  </si>
  <si>
    <t xml:space="preserve">до Національного положення (стандарту) бухгалтерського обліку </t>
  </si>
  <si>
    <t>1 «Загальні вимоги до фінансової звітності»</t>
  </si>
  <si>
    <t>КОДИ</t>
  </si>
  <si>
    <t>О1</t>
  </si>
  <si>
    <t>Територія </t>
  </si>
  <si>
    <t>Організаційно-правова форма господарювання   державна</t>
  </si>
  <si>
    <t xml:space="preserve"> Складено (зробити позначку «v» у відповідній клітинці):</t>
  </si>
  <si>
    <t>V</t>
  </si>
  <si>
    <t>Баланс (Звіт про фінансовий стан)</t>
  </si>
  <si>
    <t>Форма № 1</t>
  </si>
  <si>
    <t>На початок звітного періоду </t>
  </si>
  <si>
    <t>1 </t>
  </si>
  <si>
    <t>3 </t>
  </si>
  <si>
    <t xml:space="preserve">    первісна вартість </t>
  </si>
  <si>
    <t xml:space="preserve">    накопичена амортизація </t>
  </si>
  <si>
    <t xml:space="preserve">    знос </t>
  </si>
  <si>
    <t>Довгострокові фінансові інвестиції:</t>
  </si>
  <si>
    <t>інші фінансові інвестиції </t>
  </si>
  <si>
    <t>Довгострокова дебіторська заборгованість </t>
  </si>
  <si>
    <t>Відстрочені податкові активи </t>
  </si>
  <si>
    <t>Інші необоротні активи </t>
  </si>
  <si>
    <t>Запаси </t>
  </si>
  <si>
    <t xml:space="preserve">Незавершене виробництво </t>
  </si>
  <si>
    <t xml:space="preserve">Товари </t>
  </si>
  <si>
    <t>Поточні біологічні активи </t>
  </si>
  <si>
    <t xml:space="preserve">    первинна вартість</t>
  </si>
  <si>
    <t xml:space="preserve">    резерв сумнівних боргів</t>
  </si>
  <si>
    <t>Дебіторська заборгованість за розрахунками:</t>
  </si>
  <si>
    <t>за виданими авансами</t>
  </si>
  <si>
    <t>з бюджетом</t>
  </si>
  <si>
    <t>у тому числі з податку на прибуток</t>
  </si>
  <si>
    <t>Дебіторська заборгованість за розрахунками із внутрішніх розрахунків</t>
  </si>
  <si>
    <t>Інша поточна дебіторська заборгованість </t>
  </si>
  <si>
    <t>Поточні фінансові інвестиції </t>
  </si>
  <si>
    <t>Інші оборотні активи </t>
  </si>
  <si>
    <t>Баланс </t>
  </si>
  <si>
    <t>Код</t>
  </si>
  <si>
    <t>рядка</t>
  </si>
  <si>
    <t>Зареєстрований капітал </t>
  </si>
  <si>
    <t>Додатковий капітал </t>
  </si>
  <si>
    <t>Резервний капітал </t>
  </si>
  <si>
    <t>Нерозподілений прибуток (непокритий збиток) </t>
  </si>
  <si>
    <t>Неоплачений капітал </t>
  </si>
  <si>
    <t>Вилучений капітал </t>
  </si>
  <si>
    <t>II. Довгострокові зобов’язання і забезпечення</t>
  </si>
  <si>
    <t>  </t>
  </si>
  <si>
    <t xml:space="preserve">Довгострокові забезпечення витрат персоналу </t>
  </si>
  <si>
    <t>Цільове фінансування </t>
  </si>
  <si>
    <t>Короткострокові кредити банків </t>
  </si>
  <si>
    <t>Поточна кредиторська заборгованість за:</t>
  </si>
  <si>
    <t xml:space="preserve">довгостроковими зобов’язаннями </t>
  </si>
  <si>
    <t>товари, роботи, послуги </t>
  </si>
  <si>
    <t>розрахунками з бюджетом</t>
  </si>
  <si>
    <t>розрахунками зі страхування</t>
  </si>
  <si>
    <t>розрахунками з оплати праці</t>
  </si>
  <si>
    <t xml:space="preserve">    за одержаними авансами</t>
  </si>
  <si>
    <t xml:space="preserve">    із внутрішніх розрахунків</t>
  </si>
  <si>
    <t xml:space="preserve">ІV. Зобов’язання, пов’язані з необоротними активами, </t>
  </si>
  <si>
    <t>утримуваними для продажу, та групами вибуття</t>
  </si>
  <si>
    <t>Баланс</t>
  </si>
  <si>
    <r>
      <t>Вид економічної діяльності </t>
    </r>
    <r>
      <rPr>
        <sz val="8"/>
        <rFont val="Times New Roman"/>
        <family val="1"/>
      </rPr>
      <t>Діяльність у сфері інжинірингу, геології та геодезії, надання послуг технічного консультування в цих сферах</t>
    </r>
  </si>
  <si>
    <r>
      <t xml:space="preserve">Одиниця виміру: </t>
    </r>
    <r>
      <rPr>
        <b/>
        <i/>
        <sz val="9"/>
        <rFont val="Times New Roman"/>
        <family val="1"/>
      </rPr>
      <t>тис. грн. без десяткового знака</t>
    </r>
  </si>
  <si>
    <r>
      <t>I. Необоротні активи</t>
    </r>
    <r>
      <rPr>
        <sz val="10"/>
        <color indexed="8"/>
        <rFont val="Times New Roman"/>
        <family val="1"/>
      </rPr>
      <t> </t>
    </r>
  </si>
  <si>
    <r>
      <t>Усього за розділом I</t>
    </r>
    <r>
      <rPr>
        <i/>
        <sz val="10"/>
        <color indexed="8"/>
        <rFont val="Times New Roman"/>
        <family val="1"/>
      </rPr>
      <t> </t>
    </r>
  </si>
  <si>
    <r>
      <t>II. Оборотні активи</t>
    </r>
    <r>
      <rPr>
        <sz val="10"/>
        <color indexed="8"/>
        <rFont val="Times New Roman"/>
        <family val="1"/>
      </rPr>
      <t> </t>
    </r>
  </si>
  <si>
    <r>
      <t>Усього за розділом II</t>
    </r>
    <r>
      <rPr>
        <sz val="10"/>
        <color indexed="8"/>
        <rFont val="Times New Roman"/>
        <family val="1"/>
      </rPr>
      <t> </t>
    </r>
  </si>
  <si>
    <r>
      <t xml:space="preserve">III. </t>
    </r>
    <r>
      <rPr>
        <b/>
        <sz val="10"/>
        <rFont val="Times New Roman"/>
        <family val="1"/>
      </rPr>
      <t>Необоротні активи, утримувані для продажу, та групи вибуття</t>
    </r>
  </si>
  <si>
    <r>
      <t>I. Власний капітал</t>
    </r>
    <r>
      <rPr>
        <sz val="10"/>
        <color indexed="8"/>
        <rFont val="Times New Roman"/>
        <family val="1"/>
      </rPr>
      <t> </t>
    </r>
  </si>
  <si>
    <r>
      <t>IІІ. Поточні зобов’язання</t>
    </r>
    <r>
      <rPr>
        <sz val="10"/>
        <color indexed="8"/>
        <rFont val="Times New Roman"/>
        <family val="1"/>
      </rPr>
      <t> </t>
    </r>
    <r>
      <rPr>
        <b/>
        <sz val="10"/>
        <color indexed="8"/>
        <rFont val="Times New Roman"/>
        <family val="1"/>
      </rPr>
      <t>і забезпечення</t>
    </r>
  </si>
  <si>
    <t>Звіт про фінансові результати (Звіт про сукупний дохід)                  ЗВЕДЕНИЙ</t>
  </si>
  <si>
    <t>Форма N 2</t>
  </si>
  <si>
    <t>За аналогічний період попереднього року</t>
  </si>
  <si>
    <t>Чистий дохід від реалізації продукції (товарів, робіт, послуг)</t>
  </si>
  <si>
    <t>Чисті зароблені страхові премії</t>
  </si>
  <si>
    <t>Премії підписані, валова сума</t>
  </si>
  <si>
    <t>Премії, передані у перестрахування</t>
  </si>
  <si>
    <t>Зміна резерву незароблених премій, валова сума</t>
  </si>
  <si>
    <t>Зміна частки перестраховиків у резерві незароблених премій</t>
  </si>
  <si>
    <t>Собівартість реалізованої продукції (товарів, робіт, послуг)</t>
  </si>
  <si>
    <t>Чисті понесені збитки за страховими виплатами</t>
  </si>
  <si>
    <t>Валовий:</t>
  </si>
  <si>
    <t>прибуток</t>
  </si>
  <si>
    <t>збиток</t>
  </si>
  <si>
    <t>Дохід (витрати) від зміни у резервах довгострокових зобов'язань</t>
  </si>
  <si>
    <t>Дохід (витрати) від зміни інших страхових резервів</t>
  </si>
  <si>
    <t>Зміна інших страхових резервів, валова сума</t>
  </si>
  <si>
    <t>Зміна частки перестраховиків в інших страхових резервах</t>
  </si>
  <si>
    <t>Інші операційні доходи</t>
  </si>
  <si>
    <t>Дохід від зміни вартості активів, які оцінюються за справедливою вартістю</t>
  </si>
  <si>
    <t>Дохід від первісного визнання біологічних активів і сільськогосподарської продукції</t>
  </si>
  <si>
    <t>Дохід від використання коштів, вивільнених від оподаткування</t>
  </si>
  <si>
    <t>Адміністративні витрати</t>
  </si>
  <si>
    <t>Витрат від зміни вартості активів, які оцінюються за справедливою вартістю</t>
  </si>
  <si>
    <t>Витрат від первісного визнання біологічних активів і сільськогосподарської продукції</t>
  </si>
  <si>
    <t>Фінансовий результат від операційної діяльності:</t>
  </si>
  <si>
    <t>Дохід від участі в капіталі</t>
  </si>
  <si>
    <t>Інші фінансові доходи</t>
  </si>
  <si>
    <t>Інші доходи</t>
  </si>
  <si>
    <t>Дохід від благодійної допомоги</t>
  </si>
  <si>
    <t>Фінансові витрати</t>
  </si>
  <si>
    <t>Втрати від участі в капіталі</t>
  </si>
  <si>
    <t>Інші витрати</t>
  </si>
  <si>
    <t>Прибуток (збиток) від впливу інфляції на монетарні статті</t>
  </si>
  <si>
    <t>Фінансовий результат до оподаткування:</t>
  </si>
  <si>
    <t>Прибуток (збиток) від припиненої діяльності після оподаткування</t>
  </si>
  <si>
    <t>Чистий фінансовий результат:</t>
  </si>
  <si>
    <t>Податок на прибуток, пов'язаний з іншим сукупним доходом</t>
  </si>
  <si>
    <t>ІV. РОЗРАХУНОК ПОКАЗНИКІВ ПРИБУТКОВОСТІ АКЦІЙ</t>
  </si>
  <si>
    <t>Середньорічна кількість простих акцій</t>
  </si>
  <si>
    <t>Скоригована середньорічна кількість простих акцій</t>
  </si>
  <si>
    <t>Чистий прибуток (збиток) на одну просту акцію</t>
  </si>
  <si>
    <t>Скоригований чистий прибуток (збиток) на одну просту акцію</t>
  </si>
  <si>
    <t>Дивіденди на одну просту акцію</t>
  </si>
  <si>
    <t xml:space="preserve">Керівник                                                                    </t>
  </si>
  <si>
    <r>
      <t xml:space="preserve">Увага! </t>
    </r>
    <r>
      <rPr>
        <sz val="9"/>
        <rFont val="Arial Cyr"/>
        <family val="2"/>
      </rPr>
      <t xml:space="preserve">У зв’язку з певними особливостями заповнення </t>
    </r>
    <r>
      <rPr>
        <b/>
        <sz val="9"/>
        <rFont val="Arial Cyr"/>
        <family val="2"/>
      </rPr>
      <t>фінансової звітності</t>
    </r>
    <r>
      <rPr>
        <sz val="9"/>
        <rFont val="Arial Cyr"/>
        <family val="2"/>
      </rPr>
      <t xml:space="preserve"> пропонуємо Вам скористатись листом </t>
    </r>
    <r>
      <rPr>
        <b/>
        <sz val="9"/>
        <rFont val="Arial Cyr"/>
        <family val="2"/>
      </rPr>
      <t>"Для розрахунків"</t>
    </r>
    <r>
      <rPr>
        <sz val="9"/>
        <rFont val="Arial Cyr"/>
        <family val="2"/>
      </rPr>
      <t xml:space="preserve">, щоб скласти звіт, а потім </t>
    </r>
    <r>
      <rPr>
        <b/>
        <sz val="9"/>
        <rFont val="Arial Cyr"/>
        <family val="2"/>
      </rPr>
      <t>роздрукувати ГОТОВИЙ ЗВІТ з однойменного листа</t>
    </r>
    <r>
      <rPr>
        <sz val="9"/>
        <rFont val="Arial Cyr"/>
        <family val="2"/>
      </rPr>
      <t>.</t>
    </r>
  </si>
  <si>
    <r>
      <t xml:space="preserve">Даний бланк містить </t>
    </r>
    <r>
      <rPr>
        <b/>
        <sz val="9"/>
        <rFont val="Arial Cyr"/>
        <family val="2"/>
      </rPr>
      <t>основні формули</t>
    </r>
    <r>
      <rPr>
        <sz val="9"/>
        <rFont val="Arial Cyr"/>
        <family val="2"/>
      </rPr>
      <t xml:space="preserve"> для проведення розрахунків під час його заповнення. Комірки з формулами </t>
    </r>
    <r>
      <rPr>
        <b/>
        <sz val="9"/>
        <rFont val="Arial Cyr"/>
        <family val="2"/>
      </rPr>
      <t>позначені блакитним кольором</t>
    </r>
    <r>
      <rPr>
        <sz val="9"/>
        <rFont val="Arial Cyr"/>
        <family val="2"/>
      </rPr>
      <t>. У разі необхідності бланк може бути доповнено іншими формулами. Також можуть бути змінені параметри комірок.</t>
    </r>
  </si>
  <si>
    <r>
      <t xml:space="preserve">P.S. </t>
    </r>
    <r>
      <rPr>
        <sz val="9"/>
        <rFont val="Arial Cyr"/>
        <family val="2"/>
      </rPr>
      <t>Дані примітки та колір комірок не друкуються.</t>
    </r>
  </si>
  <si>
    <t>Підприємство     Державне геологічне підприємство"Геолекспертиза"</t>
  </si>
  <si>
    <r>
      <t>Середня кількість працівників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     </t>
    </r>
  </si>
  <si>
    <r>
      <t xml:space="preserve">Адреса, телефон  вул.Кутузова, буд 18/7, оф,901,909, м. Київ, 01133                   </t>
    </r>
    <r>
      <rPr>
        <b/>
        <i/>
        <sz val="10"/>
        <rFont val="Times New Roman"/>
        <family val="1"/>
      </rPr>
      <t xml:space="preserve"> </t>
    </r>
  </si>
  <si>
    <t>16394030</t>
  </si>
  <si>
    <t>18</t>
  </si>
  <si>
    <t>на  31.03. 2018 р.</t>
  </si>
  <si>
    <t>04</t>
  </si>
  <si>
    <t>І-й квартал</t>
  </si>
  <si>
    <t>2018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</si>
</sst>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_);\(#,##0.00\);\(\)"/>
    <numFmt numFmtId="173" formatCode="[Red]#,###;\(#,##0.00\);\(0.00\);\(\)"/>
    <numFmt numFmtId="174" formatCode="[Red]#,###;#,##0.00;0.00;[Red]\Н\е\в\е\р\н\о\е\ \З\н\а\ч\е\н\и\е"/>
    <numFmt numFmtId="175" formatCode="[Red]####;###0.00;0.00;[Red]\Н\е\в\е\р\н\о\е\ \З\н\а\ч\е\н\и\е"/>
    <numFmt numFmtId="176" formatCode="####;###0.00;0.00;[Red]\Н\е\в\е\р\н\о\е\ \З\н\а\ч\е\н\и\е"/>
    <numFmt numFmtId="177" formatCode="####0.0;###0.0;0.0;[Red]\Н\е\в\е\р\н\о\е\ \З\н\а\ч\е\н\и\е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#,##0&quot;₴&quot;;\-#,##0&quot;₴&quot;"/>
    <numFmt numFmtId="195" formatCode="#,##0&quot;₴&quot;;[Red]\-#,##0&quot;₴&quot;"/>
    <numFmt numFmtId="196" formatCode="#,##0.00&quot;₴&quot;;\-#,##0.00&quot;₴&quot;"/>
    <numFmt numFmtId="197" formatCode="#,##0.00&quot;₴&quot;;[Red]\-#,##0.00&quot;₴&quot;"/>
    <numFmt numFmtId="198" formatCode="_-* #,##0&quot;₴&quot;_-;\-* #,##0&quot;₴&quot;_-;_-* &quot;-&quot;&quot;₴&quot;_-;_-@_-"/>
    <numFmt numFmtId="199" formatCode="_-* #,##0_₴_-;\-* #,##0_₴_-;_-* &quot;-&quot;_₴_-;_-@_-"/>
    <numFmt numFmtId="200" formatCode="_-* #,##0.00&quot;₴&quot;_-;\-* #,##0.00&quot;₴&quot;_-;_-* &quot;-&quot;??&quot;₴&quot;_-;_-@_-"/>
    <numFmt numFmtId="201" formatCode="_-* #,##0.00_₴_-;\-* #,##0.00_₴_-;_-* &quot;-&quot;??_₴_-;_-@_-"/>
    <numFmt numFmtId="202" formatCode="0.0"/>
    <numFmt numFmtId="203" formatCode="#,##0.0&quot;р.&quot;"/>
    <numFmt numFmtId="204" formatCode="#,##0.0"/>
    <numFmt numFmtId="205" formatCode="[$-422]d\ mmmm\ yyyy&quot; р.&quot;"/>
  </numFmts>
  <fonts count="65"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0"/>
      <color indexed="8"/>
      <name val="Times New Roman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sz val="12"/>
      <name val="Times New Roman"/>
      <family val="1"/>
    </font>
    <font>
      <sz val="14"/>
      <name val="Journ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10"/>
      <name val="Times New Roman"/>
      <family val="1"/>
    </font>
    <font>
      <vertAlign val="superscript"/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name val="Arial Cyr"/>
      <family val="0"/>
    </font>
    <font>
      <sz val="8"/>
      <color indexed="10"/>
      <name val="Arial Cyr"/>
      <family val="0"/>
    </font>
    <font>
      <b/>
      <sz val="14"/>
      <color indexed="10"/>
      <name val="Times New Roman"/>
      <family val="1"/>
    </font>
    <font>
      <sz val="10"/>
      <color indexed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b/>
      <sz val="9"/>
      <color indexed="10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10" xfId="55" applyFont="1" applyBorder="1" applyAlignment="1">
      <alignment horizontal="center" vertical="center" wrapText="1"/>
      <protection/>
    </xf>
    <xf numFmtId="0" fontId="5" fillId="0" borderId="0" xfId="54" applyFont="1" applyFill="1" applyBorder="1" applyAlignment="1" quotePrefix="1">
      <alignment horizontal="left"/>
      <protection/>
    </xf>
    <xf numFmtId="0" fontId="3" fillId="0" borderId="0" xfId="54" applyFill="1" applyBorder="1">
      <alignment/>
      <protection/>
    </xf>
    <xf numFmtId="0" fontId="6" fillId="0" borderId="0" xfId="54" applyFont="1" applyAlignment="1">
      <alignment/>
      <protection/>
    </xf>
    <xf numFmtId="0" fontId="3" fillId="0" borderId="0" xfId="54">
      <alignment/>
      <protection/>
    </xf>
    <xf numFmtId="0" fontId="7" fillId="0" borderId="0" xfId="54" applyFont="1" applyFill="1" applyBorder="1" applyAlignment="1">
      <alignment horizontal="right"/>
      <protection/>
    </xf>
    <xf numFmtId="0" fontId="8" fillId="0" borderId="0" xfId="54" applyFont="1" applyFill="1" applyBorder="1" applyAlignment="1">
      <alignment horizontal="center"/>
      <protection/>
    </xf>
    <xf numFmtId="0" fontId="9" fillId="0" borderId="0" xfId="54" applyFont="1" applyBorder="1" applyAlignment="1">
      <alignment/>
      <protection/>
    </xf>
    <xf numFmtId="0" fontId="10" fillId="0" borderId="0" xfId="54" applyFont="1" applyFill="1" applyBorder="1" applyAlignment="1" quotePrefix="1">
      <alignment horizontal="left"/>
      <protection/>
    </xf>
    <xf numFmtId="0" fontId="5" fillId="0" borderId="0" xfId="54" applyFont="1" applyFill="1" applyBorder="1" applyAlignment="1">
      <alignment horizontal="center"/>
      <protection/>
    </xf>
    <xf numFmtId="0" fontId="11" fillId="0" borderId="11" xfId="54" applyFont="1" applyBorder="1" applyAlignment="1">
      <alignment horizontal="right" vertical="top" wrapText="1"/>
      <protection/>
    </xf>
    <xf numFmtId="0" fontId="11" fillId="0" borderId="12" xfId="54" applyFont="1" applyBorder="1" applyAlignment="1">
      <alignment horizontal="center" vertical="top" wrapText="1"/>
      <protection/>
    </xf>
    <xf numFmtId="0" fontId="11" fillId="0" borderId="0" xfId="54" applyFont="1" applyBorder="1" applyAlignment="1">
      <alignment horizontal="center" vertical="top" wrapText="1"/>
      <protection/>
    </xf>
    <xf numFmtId="0" fontId="11" fillId="0" borderId="0" xfId="54" applyFont="1" applyFill="1" applyBorder="1" applyAlignment="1" quotePrefix="1">
      <alignment horizontal="center"/>
      <protection/>
    </xf>
    <xf numFmtId="0" fontId="11" fillId="0" borderId="11" xfId="54" applyFont="1" applyBorder="1" applyAlignment="1">
      <alignment vertical="top" wrapText="1"/>
      <protection/>
    </xf>
    <xf numFmtId="0" fontId="12" fillId="0" borderId="12" xfId="54" applyFont="1" applyBorder="1" applyAlignment="1">
      <alignment horizontal="right" vertical="top" wrapText="1"/>
      <protection/>
    </xf>
    <xf numFmtId="0" fontId="11" fillId="0" borderId="0" xfId="54" applyFont="1" applyBorder="1" applyAlignment="1">
      <alignment vertical="top" wrapText="1"/>
      <protection/>
    </xf>
    <xf numFmtId="0" fontId="11" fillId="0" borderId="0" xfId="54" applyFont="1" applyFill="1" applyBorder="1" applyAlignment="1">
      <alignment horizontal="center"/>
      <protection/>
    </xf>
    <xf numFmtId="0" fontId="11" fillId="0" borderId="0" xfId="54" applyFont="1" applyFill="1" applyBorder="1" applyAlignment="1">
      <alignment horizontal="center"/>
      <protection/>
    </xf>
    <xf numFmtId="0" fontId="11" fillId="0" borderId="13" xfId="54" applyFont="1" applyBorder="1" applyAlignment="1">
      <alignment vertical="top" wrapText="1"/>
      <protection/>
    </xf>
    <xf numFmtId="0" fontId="3" fillId="0" borderId="14" xfId="54" applyBorder="1">
      <alignment/>
      <protection/>
    </xf>
    <xf numFmtId="0" fontId="12" fillId="0" borderId="10" xfId="54" applyFont="1" applyBorder="1" applyAlignment="1">
      <alignment vertical="top" wrapText="1"/>
      <protection/>
    </xf>
    <xf numFmtId="0" fontId="12" fillId="0" borderId="0" xfId="54" applyFont="1" applyFill="1" applyBorder="1" applyAlignment="1">
      <alignment horizontal="center"/>
      <protection/>
    </xf>
    <xf numFmtId="0" fontId="6" fillId="0" borderId="0" xfId="54" applyFont="1" applyFill="1" applyBorder="1" applyAlignment="1">
      <alignment horizontal="center"/>
      <protection/>
    </xf>
    <xf numFmtId="0" fontId="11" fillId="0" borderId="15" xfId="54" applyFont="1" applyBorder="1" applyAlignment="1">
      <alignment vertical="top" wrapText="1"/>
      <protection/>
    </xf>
    <xf numFmtId="0" fontId="11" fillId="0" borderId="16" xfId="54" applyFont="1" applyBorder="1" applyAlignment="1">
      <alignment vertical="top" wrapText="1"/>
      <protection/>
    </xf>
    <xf numFmtId="0" fontId="12" fillId="0" borderId="17" xfId="54" applyFont="1" applyBorder="1" applyAlignment="1">
      <alignment vertical="top" wrapText="1"/>
      <protection/>
    </xf>
    <xf numFmtId="0" fontId="6" fillId="0" borderId="0" xfId="54" applyFont="1" applyFill="1" applyBorder="1" applyAlignment="1">
      <alignment horizontal="center"/>
      <protection/>
    </xf>
    <xf numFmtId="0" fontId="11" fillId="0" borderId="0" xfId="54" applyFont="1" applyFill="1" applyBorder="1">
      <alignment/>
      <protection/>
    </xf>
    <xf numFmtId="0" fontId="6" fillId="0" borderId="0" xfId="54" applyFont="1" applyFill="1" applyBorder="1">
      <alignment/>
      <protection/>
    </xf>
    <xf numFmtId="0" fontId="12" fillId="0" borderId="17" xfId="54" applyFont="1" applyBorder="1" applyAlignment="1">
      <alignment horizontal="right" vertical="top" wrapText="1"/>
      <protection/>
    </xf>
    <xf numFmtId="0" fontId="13" fillId="0" borderId="0" xfId="54" applyFont="1" applyFill="1" applyBorder="1">
      <alignment/>
      <protection/>
    </xf>
    <xf numFmtId="0" fontId="11" fillId="0" borderId="0" xfId="54" applyFont="1" applyAlignment="1">
      <alignment vertical="top" wrapText="1"/>
      <protection/>
    </xf>
    <xf numFmtId="0" fontId="11" fillId="0" borderId="0" xfId="54" applyFont="1" applyFill="1" applyBorder="1" applyAlignment="1" quotePrefix="1">
      <alignment horizontal="left"/>
      <protection/>
    </xf>
    <xf numFmtId="0" fontId="11" fillId="0" borderId="0" xfId="54" applyFont="1" applyFill="1" applyBorder="1" applyAlignment="1">
      <alignment horizontal="left"/>
      <protection/>
    </xf>
    <xf numFmtId="0" fontId="11" fillId="0" borderId="14" xfId="54" applyFont="1" applyBorder="1" applyAlignment="1">
      <alignment vertical="top" wrapText="1"/>
      <protection/>
    </xf>
    <xf numFmtId="0" fontId="12" fillId="0" borderId="10" xfId="54" applyFont="1" applyBorder="1" applyAlignment="1">
      <alignment horizontal="right" vertical="top" wrapText="1"/>
      <protection/>
    </xf>
    <xf numFmtId="0" fontId="11" fillId="0" borderId="10" xfId="54" applyFont="1" applyBorder="1" applyAlignment="1">
      <alignment vertical="top" wrapText="1"/>
      <protection/>
    </xf>
    <xf numFmtId="0" fontId="11" fillId="0" borderId="0" xfId="54" applyFont="1" applyFill="1" applyBorder="1" applyAlignment="1">
      <alignment horizontal="right"/>
      <protection/>
    </xf>
    <xf numFmtId="0" fontId="9" fillId="0" borderId="0" xfId="54" applyFont="1" applyFill="1" applyBorder="1" applyAlignment="1">
      <alignment horizontal="center"/>
      <protection/>
    </xf>
    <xf numFmtId="0" fontId="17" fillId="0" borderId="0" xfId="54" applyFont="1" applyAlignment="1">
      <alignment horizontal="center"/>
      <protection/>
    </xf>
    <xf numFmtId="0" fontId="18" fillId="0" borderId="0" xfId="54" applyFont="1" applyAlignment="1">
      <alignment horizontal="right" vertical="top" wrapText="1"/>
      <protection/>
    </xf>
    <xf numFmtId="0" fontId="6" fillId="0" borderId="18" xfId="54" applyFont="1" applyBorder="1" applyAlignment="1">
      <alignment horizontal="center" vertical="top" wrapText="1"/>
      <protection/>
    </xf>
    <xf numFmtId="0" fontId="19" fillId="0" borderId="19" xfId="54" applyFont="1" applyBorder="1" applyAlignment="1">
      <alignment horizontal="center" wrapText="1"/>
      <protection/>
    </xf>
    <xf numFmtId="0" fontId="19" fillId="0" borderId="20" xfId="54" applyFont="1" applyBorder="1" applyAlignment="1">
      <alignment horizont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19" fillId="0" borderId="19" xfId="54" applyFont="1" applyBorder="1" applyAlignment="1">
      <alignment horizontal="center" vertical="top" wrapText="1"/>
      <protection/>
    </xf>
    <xf numFmtId="0" fontId="20" fillId="0" borderId="11" xfId="54" applyFont="1" applyBorder="1" applyAlignment="1">
      <alignment horizontal="center" wrapText="1"/>
      <protection/>
    </xf>
    <xf numFmtId="0" fontId="11" fillId="0" borderId="21" xfId="54" applyFont="1" applyBorder="1" applyAlignment="1">
      <alignment horizontal="center" wrapText="1"/>
      <protection/>
    </xf>
    <xf numFmtId="0" fontId="4" fillId="0" borderId="16" xfId="54" applyFont="1" applyBorder="1" applyAlignment="1">
      <alignment wrapText="1"/>
      <protection/>
    </xf>
    <xf numFmtId="0" fontId="4" fillId="0" borderId="22" xfId="54" applyFont="1" applyBorder="1" applyAlignment="1">
      <alignment horizontal="center" wrapText="1"/>
      <protection/>
    </xf>
    <xf numFmtId="0" fontId="11" fillId="0" borderId="22" xfId="54" applyFont="1" applyBorder="1" applyAlignment="1">
      <alignment wrapText="1"/>
      <protection/>
    </xf>
    <xf numFmtId="0" fontId="11" fillId="0" borderId="22" xfId="54" applyFont="1" applyBorder="1" applyAlignment="1">
      <alignment horizontal="center" wrapText="1"/>
      <protection/>
    </xf>
    <xf numFmtId="0" fontId="4" fillId="0" borderId="18" xfId="54" applyFont="1" applyBorder="1" applyAlignment="1">
      <alignment vertical="top" wrapText="1"/>
      <protection/>
    </xf>
    <xf numFmtId="0" fontId="4" fillId="0" borderId="18" xfId="54" applyFont="1" applyBorder="1" applyAlignment="1">
      <alignment wrapText="1"/>
      <protection/>
    </xf>
    <xf numFmtId="0" fontId="11" fillId="0" borderId="18" xfId="54" applyFont="1" applyBorder="1" applyAlignment="1">
      <alignment horizontal="center" wrapText="1"/>
      <protection/>
    </xf>
    <xf numFmtId="0" fontId="11" fillId="0" borderId="18" xfId="54" applyFont="1" applyBorder="1" applyAlignment="1">
      <alignment wrapText="1"/>
      <protection/>
    </xf>
    <xf numFmtId="0" fontId="4" fillId="0" borderId="18" xfId="54" applyFont="1" applyBorder="1" applyAlignment="1">
      <alignment horizontal="center" wrapText="1"/>
      <protection/>
    </xf>
    <xf numFmtId="0" fontId="4" fillId="33" borderId="18" xfId="54" applyFont="1" applyFill="1" applyBorder="1" applyAlignment="1">
      <alignment wrapText="1"/>
      <protection/>
    </xf>
    <xf numFmtId="0" fontId="11" fillId="0" borderId="0" xfId="54" applyFont="1" applyFill="1" applyBorder="1" applyAlignment="1" quotePrefix="1">
      <alignment horizontal="right"/>
      <protection/>
    </xf>
    <xf numFmtId="0" fontId="4" fillId="0" borderId="21" xfId="54" applyFont="1" applyBorder="1" applyAlignment="1">
      <alignment wrapText="1"/>
      <protection/>
    </xf>
    <xf numFmtId="0" fontId="4" fillId="0" borderId="22" xfId="54" applyFont="1" applyBorder="1" applyAlignment="1">
      <alignment wrapText="1"/>
      <protection/>
    </xf>
    <xf numFmtId="0" fontId="21" fillId="0" borderId="0" xfId="54" applyFont="1" applyFill="1" applyBorder="1">
      <alignment/>
      <protection/>
    </xf>
    <xf numFmtId="0" fontId="20" fillId="0" borderId="21" xfId="54" applyFont="1" applyBorder="1" applyAlignment="1">
      <alignment wrapText="1"/>
      <protection/>
    </xf>
    <xf numFmtId="0" fontId="20" fillId="0" borderId="18" xfId="54" applyFont="1" applyBorder="1" applyAlignment="1">
      <alignment horizontal="center" wrapText="1"/>
      <protection/>
    </xf>
    <xf numFmtId="0" fontId="4" fillId="33" borderId="21" xfId="54" applyFont="1" applyFill="1" applyBorder="1" applyAlignment="1">
      <alignment wrapText="1"/>
      <protection/>
    </xf>
    <xf numFmtId="0" fontId="20" fillId="0" borderId="21" xfId="54" applyFont="1" applyBorder="1" applyAlignment="1">
      <alignment horizontal="center" wrapText="1"/>
      <protection/>
    </xf>
    <xf numFmtId="0" fontId="4" fillId="0" borderId="11" xfId="54" applyFont="1" applyBorder="1" applyAlignment="1">
      <alignment wrapText="1"/>
      <protection/>
    </xf>
    <xf numFmtId="0" fontId="4" fillId="0" borderId="21" xfId="54" applyFont="1" applyBorder="1" applyAlignment="1">
      <alignment vertical="top" wrapText="1"/>
      <protection/>
    </xf>
    <xf numFmtId="0" fontId="9" fillId="0" borderId="0" xfId="54" applyFont="1" applyFill="1" applyBorder="1">
      <alignment/>
      <protection/>
    </xf>
    <xf numFmtId="0" fontId="4" fillId="33" borderId="16" xfId="54" applyFont="1" applyFill="1" applyBorder="1" applyAlignment="1">
      <alignment wrapText="1"/>
      <protection/>
    </xf>
    <xf numFmtId="0" fontId="4" fillId="33" borderId="22" xfId="54" applyFont="1" applyFill="1" applyBorder="1" applyAlignment="1">
      <alignment wrapText="1"/>
      <protection/>
    </xf>
    <xf numFmtId="0" fontId="4" fillId="0" borderId="10" xfId="55" applyNumberFormat="1" applyBorder="1" applyAlignment="1">
      <alignment horizontal="center" vertical="center"/>
      <protection/>
    </xf>
    <xf numFmtId="0" fontId="23" fillId="0" borderId="0" xfId="54" applyFont="1" applyFill="1" applyBorder="1">
      <alignment/>
      <protection/>
    </xf>
    <xf numFmtId="0" fontId="4" fillId="0" borderId="19" xfId="54" applyFont="1" applyBorder="1" applyAlignment="1">
      <alignment wrapText="1"/>
      <protection/>
    </xf>
    <xf numFmtId="0" fontId="4" fillId="0" borderId="23" xfId="54" applyFont="1" applyBorder="1" applyAlignment="1">
      <alignment horizontal="center" wrapText="1"/>
      <protection/>
    </xf>
    <xf numFmtId="0" fontId="4" fillId="0" borderId="22" xfId="54" applyFont="1" applyBorder="1" applyAlignment="1">
      <alignment vertical="top" wrapText="1"/>
      <protection/>
    </xf>
    <xf numFmtId="0" fontId="4" fillId="0" borderId="24" xfId="54" applyFont="1" applyBorder="1" applyAlignment="1">
      <alignment wrapText="1"/>
      <protection/>
    </xf>
    <xf numFmtId="0" fontId="4" fillId="0" borderId="24" xfId="54" applyFont="1" applyBorder="1" applyAlignment="1">
      <alignment horizontal="center" wrapText="1"/>
      <protection/>
    </xf>
    <xf numFmtId="0" fontId="4" fillId="0" borderId="24" xfId="54" applyFont="1" applyBorder="1" applyAlignment="1">
      <alignment vertical="top" wrapText="1"/>
      <protection/>
    </xf>
    <xf numFmtId="0" fontId="18" fillId="0" borderId="0" xfId="54" applyFont="1" applyFill="1" applyBorder="1" applyAlignment="1" quotePrefix="1">
      <alignment horizontal="left"/>
      <protection/>
    </xf>
    <xf numFmtId="0" fontId="11" fillId="0" borderId="19" xfId="54" applyFont="1" applyBorder="1" applyAlignment="1">
      <alignment horizontal="center" wrapText="1"/>
      <protection/>
    </xf>
    <xf numFmtId="0" fontId="4" fillId="0" borderId="19" xfId="54" applyFont="1" applyBorder="1" applyAlignment="1">
      <alignment vertical="top" wrapText="1"/>
      <protection/>
    </xf>
    <xf numFmtId="0" fontId="4" fillId="0" borderId="20" xfId="54" applyFont="1" applyBorder="1" applyAlignment="1">
      <alignment wrapText="1"/>
      <protection/>
    </xf>
    <xf numFmtId="0" fontId="11" fillId="0" borderId="20" xfId="54" applyFont="1" applyBorder="1" applyAlignment="1">
      <alignment horizontal="center" wrapText="1"/>
      <protection/>
    </xf>
    <xf numFmtId="0" fontId="4" fillId="0" borderId="20" xfId="54" applyFont="1" applyBorder="1" applyAlignment="1">
      <alignment vertical="top" wrapText="1"/>
      <protection/>
    </xf>
    <xf numFmtId="0" fontId="9" fillId="0" borderId="0" xfId="54" applyFont="1" applyFill="1" applyBorder="1" applyAlignment="1">
      <alignment horizontal="center"/>
      <protection/>
    </xf>
    <xf numFmtId="0" fontId="4" fillId="0" borderId="20" xfId="54" applyFont="1" applyBorder="1" applyAlignment="1">
      <alignment horizontal="center" wrapText="1"/>
      <protection/>
    </xf>
    <xf numFmtId="0" fontId="24" fillId="0" borderId="0" xfId="54" applyFont="1" applyFill="1" applyBorder="1" applyAlignment="1">
      <alignment horizontal="center"/>
      <protection/>
    </xf>
    <xf numFmtId="0" fontId="4" fillId="0" borderId="19" xfId="54" applyFont="1" applyBorder="1" applyAlignment="1">
      <alignment horizontal="left" wrapText="1" indent="1"/>
      <protection/>
    </xf>
    <xf numFmtId="0" fontId="4" fillId="0" borderId="19" xfId="54" applyFont="1" applyBorder="1" applyAlignment="1">
      <alignment horizontal="center" wrapText="1"/>
      <protection/>
    </xf>
    <xf numFmtId="0" fontId="4" fillId="0" borderId="19" xfId="54" applyFont="1" applyBorder="1" applyAlignment="1">
      <alignment horizontal="left" wrapText="1"/>
      <protection/>
    </xf>
    <xf numFmtId="0" fontId="4" fillId="33" borderId="19" xfId="54" applyFont="1" applyFill="1" applyBorder="1" applyAlignment="1">
      <alignment wrapText="1"/>
      <protection/>
    </xf>
    <xf numFmtId="0" fontId="24" fillId="0" borderId="0" xfId="54" applyFont="1" applyFill="1" applyBorder="1">
      <alignment/>
      <protection/>
    </xf>
    <xf numFmtId="0" fontId="20" fillId="0" borderId="19" xfId="54" applyFont="1" applyBorder="1" applyAlignment="1">
      <alignment wrapText="1"/>
      <protection/>
    </xf>
    <xf numFmtId="0" fontId="20" fillId="0" borderId="19" xfId="54" applyFont="1" applyBorder="1" applyAlignment="1">
      <alignment horizontal="center" wrapText="1"/>
      <protection/>
    </xf>
    <xf numFmtId="0" fontId="20" fillId="0" borderId="20" xfId="54" applyFont="1" applyBorder="1" applyAlignment="1">
      <alignment horizontal="center" wrapText="1"/>
      <protection/>
    </xf>
    <xf numFmtId="0" fontId="25" fillId="0" borderId="0" xfId="54" applyFont="1" applyFill="1" applyBorder="1" applyAlignment="1">
      <alignment horizontal="right"/>
      <protection/>
    </xf>
    <xf numFmtId="0" fontId="20" fillId="0" borderId="14" xfId="54" applyFont="1" applyBorder="1" applyAlignment="1">
      <alignment wrapText="1"/>
      <protection/>
    </xf>
    <xf numFmtId="0" fontId="12" fillId="0" borderId="18" xfId="54" applyFont="1" applyBorder="1" applyAlignment="1">
      <alignment horizontal="center" wrapText="1"/>
      <protection/>
    </xf>
    <xf numFmtId="0" fontId="20" fillId="33" borderId="18" xfId="54" applyFont="1" applyFill="1" applyBorder="1" applyAlignment="1">
      <alignment wrapText="1"/>
      <protection/>
    </xf>
    <xf numFmtId="0" fontId="26" fillId="0" borderId="0" xfId="54" applyFont="1" applyFill="1" applyBorder="1">
      <alignment/>
      <protection/>
    </xf>
    <xf numFmtId="0" fontId="4" fillId="0" borderId="14" xfId="55" applyNumberFormat="1" applyBorder="1" applyAlignment="1">
      <alignment horizontal="center" vertical="center"/>
      <protection/>
    </xf>
    <xf numFmtId="0" fontId="4" fillId="0" borderId="25" xfId="54" applyFont="1" applyBorder="1" applyAlignment="1">
      <alignment horizontal="center" wrapText="1"/>
      <protection/>
    </xf>
    <xf numFmtId="0" fontId="11" fillId="0" borderId="11" xfId="54" applyFont="1" applyBorder="1" applyAlignment="1">
      <alignment horizontal="center" wrapText="1"/>
      <protection/>
    </xf>
    <xf numFmtId="0" fontId="11" fillId="0" borderId="26" xfId="54" applyFont="1" applyBorder="1" applyAlignment="1">
      <alignment horizontal="center" wrapText="1"/>
      <protection/>
    </xf>
    <xf numFmtId="0" fontId="4" fillId="0" borderId="21" xfId="54" applyFont="1" applyBorder="1" applyAlignment="1">
      <alignment horizontal="center" vertical="top" wrapText="1"/>
      <protection/>
    </xf>
    <xf numFmtId="0" fontId="4" fillId="33" borderId="20" xfId="54" applyFont="1" applyFill="1" applyBorder="1" applyAlignment="1">
      <alignment wrapText="1"/>
      <protection/>
    </xf>
    <xf numFmtId="0" fontId="20" fillId="0" borderId="27" xfId="54" applyFont="1" applyBorder="1" applyAlignment="1">
      <alignment horizontal="center" wrapText="1"/>
      <protection/>
    </xf>
    <xf numFmtId="0" fontId="4" fillId="0" borderId="28" xfId="54" applyFont="1" applyBorder="1" applyAlignment="1">
      <alignment vertical="top" wrapText="1"/>
      <protection/>
    </xf>
    <xf numFmtId="0" fontId="4" fillId="0" borderId="27" xfId="54" applyFont="1" applyBorder="1" applyAlignment="1">
      <alignment wrapText="1"/>
      <protection/>
    </xf>
    <xf numFmtId="0" fontId="4" fillId="0" borderId="29" xfId="54" applyFont="1" applyBorder="1" applyAlignment="1">
      <alignment vertical="top" wrapText="1"/>
      <protection/>
    </xf>
    <xf numFmtId="0" fontId="4" fillId="0" borderId="24" xfId="54" applyFont="1" applyBorder="1" applyAlignment="1">
      <alignment horizontal="left" wrapText="1" indent="1"/>
      <protection/>
    </xf>
    <xf numFmtId="0" fontId="20" fillId="0" borderId="24" xfId="54" applyFont="1" applyBorder="1" applyAlignment="1">
      <alignment horizontal="center" wrapText="1"/>
      <protection/>
    </xf>
    <xf numFmtId="0" fontId="20" fillId="33" borderId="19" xfId="54" applyFont="1" applyFill="1" applyBorder="1" applyAlignment="1">
      <alignment wrapText="1"/>
      <protection/>
    </xf>
    <xf numFmtId="0" fontId="20" fillId="0" borderId="0" xfId="54" applyFont="1" applyAlignment="1">
      <alignment horizontal="justify"/>
      <protection/>
    </xf>
    <xf numFmtId="0" fontId="11" fillId="0" borderId="0" xfId="54" applyFont="1">
      <alignment/>
      <protection/>
    </xf>
    <xf numFmtId="0" fontId="12" fillId="0" borderId="0" xfId="54" applyFont="1">
      <alignment/>
      <protection/>
    </xf>
    <xf numFmtId="0" fontId="4" fillId="0" borderId="0" xfId="54" applyFont="1" applyAlignment="1">
      <alignment horizontal="justify"/>
      <protection/>
    </xf>
    <xf numFmtId="0" fontId="4" fillId="0" borderId="0" xfId="54" applyFont="1">
      <alignment/>
      <protection/>
    </xf>
    <xf numFmtId="0" fontId="11" fillId="0" borderId="13" xfId="54" applyFont="1" applyBorder="1">
      <alignment/>
      <protection/>
    </xf>
    <xf numFmtId="49" fontId="4" fillId="0" borderId="0" xfId="55" applyNumberFormat="1">
      <alignment/>
      <protection/>
    </xf>
    <xf numFmtId="49" fontId="4" fillId="0" borderId="0" xfId="55" applyNumberFormat="1" applyFont="1" applyBorder="1" applyAlignment="1">
      <alignment horizontal="right" vertical="center" wrapText="1"/>
      <protection/>
    </xf>
    <xf numFmtId="49" fontId="19" fillId="0" borderId="0" xfId="55" applyNumberFormat="1" applyFont="1" applyBorder="1" applyAlignment="1">
      <alignment horizontal="center" vertical="top"/>
      <protection/>
    </xf>
    <xf numFmtId="49" fontId="30" fillId="0" borderId="0" xfId="55" applyNumberFormat="1" applyFont="1" applyAlignment="1">
      <alignment vertical="center"/>
      <protection/>
    </xf>
    <xf numFmtId="0" fontId="4" fillId="34" borderId="14" xfId="55" applyNumberFormat="1" applyFont="1" applyFill="1" applyBorder="1" applyAlignment="1">
      <alignment horizontal="center" vertical="center" wrapText="1"/>
      <protection/>
    </xf>
    <xf numFmtId="0" fontId="4" fillId="34" borderId="10" xfId="55" applyNumberFormat="1" applyFont="1" applyFill="1" applyBorder="1" applyAlignment="1">
      <alignment horizontal="center" vertical="center" wrapText="1"/>
      <protection/>
    </xf>
    <xf numFmtId="0" fontId="4" fillId="0" borderId="14" xfId="55" applyNumberFormat="1" applyFont="1" applyBorder="1" applyAlignment="1">
      <alignment horizontal="center" vertical="center" wrapText="1"/>
      <protection/>
    </xf>
    <xf numFmtId="0" fontId="4" fillId="0" borderId="10" xfId="55" applyNumberFormat="1" applyFont="1" applyBorder="1" applyAlignment="1">
      <alignment horizontal="center" vertical="center" wrapText="1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1" xfId="55" applyNumberFormat="1" applyFont="1" applyFill="1" applyBorder="1" applyAlignment="1">
      <alignment horizontal="center" vertical="center" wrapText="1"/>
      <protection/>
    </xf>
    <xf numFmtId="0" fontId="4" fillId="34" borderId="12" xfId="55" applyNumberFormat="1" applyFont="1" applyFill="1" applyBorder="1" applyAlignment="1">
      <alignment horizontal="center" vertical="center" wrapText="1"/>
      <protection/>
    </xf>
    <xf numFmtId="49" fontId="4" fillId="0" borderId="11" xfId="55" applyNumberFormat="1" applyBorder="1">
      <alignment/>
      <protection/>
    </xf>
    <xf numFmtId="0" fontId="4" fillId="0" borderId="26" xfId="55" applyFont="1" applyFill="1" applyBorder="1" applyAlignment="1">
      <alignment vertical="center" wrapText="1"/>
      <protection/>
    </xf>
    <xf numFmtId="0" fontId="4" fillId="0" borderId="12" xfId="55" applyNumberFormat="1" applyFont="1" applyFill="1" applyBorder="1" applyAlignment="1">
      <alignment vertical="center" wrapText="1"/>
      <protection/>
    </xf>
    <xf numFmtId="49" fontId="4" fillId="0" borderId="14" xfId="55" applyNumberFormat="1" applyBorder="1">
      <alignment/>
      <protection/>
    </xf>
    <xf numFmtId="0" fontId="4" fillId="0" borderId="10" xfId="55" applyFont="1" applyFill="1" applyBorder="1" applyAlignment="1">
      <alignment vertical="center" wrapText="1"/>
      <protection/>
    </xf>
    <xf numFmtId="0" fontId="4" fillId="0" borderId="10" xfId="55" applyNumberFormat="1" applyFont="1" applyFill="1" applyBorder="1" applyAlignment="1">
      <alignment vertical="center" wrapText="1"/>
      <protection/>
    </xf>
    <xf numFmtId="0" fontId="4" fillId="34" borderId="14" xfId="55" applyFont="1" applyFill="1" applyBorder="1" applyAlignment="1">
      <alignment horizontal="center" vertical="center" wrapText="1"/>
      <protection/>
    </xf>
    <xf numFmtId="0" fontId="4" fillId="34" borderId="10" xfId="55" applyFont="1" applyFill="1" applyBorder="1" applyAlignment="1">
      <alignment horizontal="center" vertical="center" wrapText="1"/>
      <protection/>
    </xf>
    <xf numFmtId="0" fontId="4" fillId="0" borderId="0" xfId="55" applyNumberFormat="1" applyProtection="1">
      <alignment/>
      <protection hidden="1"/>
    </xf>
    <xf numFmtId="0" fontId="4" fillId="0" borderId="14" xfId="55" applyNumberFormat="1" applyFont="1" applyFill="1" applyBorder="1" applyAlignment="1" applyProtection="1">
      <alignment vertical="center" wrapText="1"/>
      <protection hidden="1"/>
    </xf>
    <xf numFmtId="0" fontId="4" fillId="0" borderId="10" xfId="55" applyNumberFormat="1" applyFont="1" applyFill="1" applyBorder="1" applyAlignment="1" applyProtection="1">
      <alignment vertical="center" wrapText="1"/>
      <protection hidden="1"/>
    </xf>
    <xf numFmtId="49" fontId="4" fillId="0" borderId="0" xfId="55" applyNumberFormat="1" applyProtection="1">
      <alignment/>
      <protection hidden="1"/>
    </xf>
    <xf numFmtId="0" fontId="4" fillId="0" borderId="0" xfId="55" applyNumberFormat="1" applyAlignment="1">
      <alignment horizontal="center" vertical="center"/>
      <protection/>
    </xf>
    <xf numFmtId="0" fontId="4" fillId="0" borderId="14" xfId="55" applyFont="1" applyBorder="1" applyAlignment="1">
      <alignment vertical="center" wrapText="1"/>
      <protection/>
    </xf>
    <xf numFmtId="0" fontId="4" fillId="0" borderId="10" xfId="55" applyFont="1" applyBorder="1" applyAlignment="1">
      <alignment vertical="center" wrapText="1"/>
      <protection/>
    </xf>
    <xf numFmtId="0" fontId="4" fillId="34" borderId="14" xfId="55" applyFont="1" applyFill="1" applyBorder="1" applyAlignment="1">
      <alignment vertical="center" wrapText="1"/>
      <protection/>
    </xf>
    <xf numFmtId="0" fontId="4" fillId="34" borderId="10" xfId="55" applyFont="1" applyFill="1" applyBorder="1" applyAlignment="1">
      <alignment vertical="center" wrapText="1"/>
      <protection/>
    </xf>
    <xf numFmtId="0" fontId="4" fillId="0" borderId="0" xfId="55" applyNumberFormat="1" applyFont="1">
      <alignment/>
      <protection/>
    </xf>
    <xf numFmtId="0" fontId="4" fillId="0" borderId="0" xfId="55" applyNumberFormat="1">
      <alignment/>
      <protection/>
    </xf>
    <xf numFmtId="49" fontId="4" fillId="0" borderId="0" xfId="55" applyNumberFormat="1" applyFont="1" applyAlignment="1">
      <alignment horizontal="justify" vertical="center"/>
      <protection/>
    </xf>
    <xf numFmtId="0" fontId="11" fillId="0" borderId="0" xfId="54" applyFont="1" applyAlignment="1">
      <alignment horizontal="right" vertical="top" wrapText="1"/>
      <protection/>
    </xf>
    <xf numFmtId="0" fontId="11" fillId="0" borderId="0" xfId="54" applyFont="1" applyBorder="1" applyAlignment="1">
      <alignment horizontal="right" vertical="top" wrapText="1"/>
      <protection/>
    </xf>
    <xf numFmtId="0" fontId="11" fillId="0" borderId="0" xfId="54" applyFont="1" applyAlignment="1">
      <alignment vertical="top" wrapText="1"/>
      <protection/>
    </xf>
    <xf numFmtId="0" fontId="11" fillId="0" borderId="0" xfId="54" applyFont="1" applyBorder="1" applyAlignment="1">
      <alignment vertical="top" wrapText="1"/>
      <protection/>
    </xf>
    <xf numFmtId="0" fontId="4" fillId="33" borderId="12" xfId="54" applyFont="1" applyFill="1" applyBorder="1" applyAlignment="1">
      <alignment wrapText="1"/>
      <protection/>
    </xf>
    <xf numFmtId="0" fontId="4" fillId="33" borderId="17" xfId="54" applyFont="1" applyFill="1" applyBorder="1" applyAlignment="1">
      <alignment wrapText="1"/>
      <protection/>
    </xf>
    <xf numFmtId="0" fontId="3" fillId="0" borderId="0" xfId="54" applyBorder="1" applyAlignment="1">
      <alignment horizontal="right"/>
      <protection/>
    </xf>
    <xf numFmtId="0" fontId="4" fillId="0" borderId="10" xfId="54" applyFont="1" applyBorder="1" applyAlignment="1">
      <alignment horizontal="center" wrapText="1"/>
      <protection/>
    </xf>
    <xf numFmtId="0" fontId="4" fillId="0" borderId="18" xfId="54" applyFont="1" applyBorder="1" applyAlignment="1">
      <alignment wrapText="1"/>
      <protection/>
    </xf>
    <xf numFmtId="0" fontId="4" fillId="0" borderId="18" xfId="54" applyFont="1" applyBorder="1" applyAlignment="1">
      <alignment vertical="top" wrapText="1"/>
      <protection/>
    </xf>
    <xf numFmtId="0" fontId="4" fillId="0" borderId="15" xfId="54" applyFont="1" applyBorder="1" applyAlignment="1">
      <alignment horizontal="center" wrapText="1"/>
      <protection/>
    </xf>
    <xf numFmtId="0" fontId="4" fillId="0" borderId="20" xfId="54" applyFont="1" applyBorder="1" applyAlignment="1">
      <alignment horizontal="center" wrapText="1"/>
      <protection/>
    </xf>
    <xf numFmtId="0" fontId="4" fillId="0" borderId="25" xfId="54" applyFont="1" applyBorder="1" applyAlignment="1">
      <alignment horizontal="center" wrapText="1"/>
      <protection/>
    </xf>
    <xf numFmtId="0" fontId="4" fillId="0" borderId="24" xfId="54" applyFont="1" applyBorder="1" applyAlignment="1">
      <alignment horizontal="center" wrapText="1"/>
      <protection/>
    </xf>
    <xf numFmtId="0" fontId="4" fillId="0" borderId="20" xfId="54" applyFont="1" applyBorder="1" applyAlignment="1">
      <alignment vertical="top" wrapText="1"/>
      <protection/>
    </xf>
    <xf numFmtId="0" fontId="4" fillId="0" borderId="24" xfId="54" applyFont="1" applyBorder="1" applyAlignment="1">
      <alignment vertical="top" wrapText="1"/>
      <protection/>
    </xf>
    <xf numFmtId="0" fontId="20" fillId="0" borderId="20" xfId="54" applyFont="1" applyBorder="1" applyAlignment="1">
      <alignment horizontal="center" wrapText="1"/>
      <protection/>
    </xf>
    <xf numFmtId="0" fontId="20" fillId="0" borderId="24" xfId="54" applyFont="1" applyBorder="1" applyAlignment="1">
      <alignment horizontal="center" wrapText="1"/>
      <protection/>
    </xf>
    <xf numFmtId="0" fontId="4" fillId="0" borderId="20" xfId="54" applyFont="1" applyBorder="1" applyAlignment="1">
      <alignment wrapText="1"/>
      <protection/>
    </xf>
    <xf numFmtId="0" fontId="4" fillId="0" borderId="24" xfId="54" applyFont="1" applyBorder="1" applyAlignment="1">
      <alignment wrapText="1"/>
      <protection/>
    </xf>
    <xf numFmtId="0" fontId="4" fillId="34" borderId="11" xfId="55" applyNumberFormat="1" applyFill="1" applyBorder="1" applyAlignment="1">
      <alignment horizontal="center" vertical="center"/>
      <protection/>
    </xf>
    <xf numFmtId="0" fontId="4" fillId="34" borderId="26" xfId="55" applyNumberFormat="1" applyFill="1" applyBorder="1" applyAlignment="1">
      <alignment horizontal="center" vertical="center"/>
      <protection/>
    </xf>
    <xf numFmtId="0" fontId="4" fillId="34" borderId="12" xfId="55" applyNumberFormat="1" applyFill="1" applyBorder="1" applyAlignment="1">
      <alignment horizontal="center" vertical="center"/>
      <protection/>
    </xf>
    <xf numFmtId="0" fontId="4" fillId="34" borderId="16" xfId="55" applyNumberFormat="1" applyFill="1" applyBorder="1" applyAlignment="1">
      <alignment horizontal="center" vertical="center"/>
      <protection/>
    </xf>
    <xf numFmtId="0" fontId="4" fillId="34" borderId="13" xfId="55" applyNumberFormat="1" applyFill="1" applyBorder="1" applyAlignment="1">
      <alignment horizontal="center" vertical="center"/>
      <protection/>
    </xf>
    <xf numFmtId="0" fontId="4" fillId="34" borderId="17" xfId="55" applyNumberFormat="1" applyFill="1" applyBorder="1" applyAlignment="1">
      <alignment horizontal="center" vertical="center"/>
      <protection/>
    </xf>
    <xf numFmtId="0" fontId="4" fillId="0" borderId="11" xfId="55" applyFont="1" applyBorder="1" applyAlignment="1">
      <alignment horizontal="center" wrapText="1"/>
      <protection/>
    </xf>
    <xf numFmtId="0" fontId="4" fillId="0" borderId="26" xfId="55" applyFont="1" applyBorder="1" applyAlignment="1">
      <alignment horizontal="center" wrapText="1"/>
      <protection/>
    </xf>
    <xf numFmtId="0" fontId="4" fillId="0" borderId="12" xfId="55" applyFont="1" applyBorder="1" applyAlignment="1">
      <alignment horizontal="center" wrapText="1"/>
      <protection/>
    </xf>
    <xf numFmtId="0" fontId="4" fillId="0" borderId="16" xfId="55" applyFont="1" applyBorder="1" applyAlignment="1">
      <alignment horizontal="center" wrapText="1"/>
      <protection/>
    </xf>
    <xf numFmtId="0" fontId="4" fillId="0" borderId="13" xfId="55" applyFont="1" applyBorder="1" applyAlignment="1">
      <alignment horizontal="center" wrapText="1"/>
      <protection/>
    </xf>
    <xf numFmtId="0" fontId="4" fillId="0" borderId="17" xfId="55" applyFont="1" applyBorder="1" applyAlignment="1">
      <alignment horizontal="center" wrapText="1"/>
      <protection/>
    </xf>
    <xf numFmtId="0" fontId="4" fillId="34" borderId="15" xfId="55" applyFont="1" applyFill="1" applyBorder="1" applyAlignment="1">
      <alignment horizontal="center" vertical="center" wrapText="1"/>
      <protection/>
    </xf>
    <xf numFmtId="0" fontId="4" fillId="0" borderId="18" xfId="55" applyFont="1" applyBorder="1" applyAlignment="1">
      <alignment horizontal="center" vertical="center" wrapText="1"/>
      <protection/>
    </xf>
    <xf numFmtId="0" fontId="4" fillId="0" borderId="18" xfId="55" applyNumberFormat="1" applyBorder="1" applyAlignment="1">
      <alignment horizontal="center" vertical="center"/>
      <protection/>
    </xf>
    <xf numFmtId="0" fontId="4" fillId="34" borderId="11" xfId="55" applyFont="1" applyFill="1" applyBorder="1" applyAlignment="1">
      <alignment horizontal="center" vertical="center" wrapText="1"/>
      <protection/>
    </xf>
    <xf numFmtId="0" fontId="4" fillId="34" borderId="26" xfId="55" applyFont="1" applyFill="1" applyBorder="1" applyAlignment="1">
      <alignment horizontal="center" vertical="center" wrapText="1"/>
      <protection/>
    </xf>
    <xf numFmtId="0" fontId="4" fillId="34" borderId="12" xfId="55" applyFont="1" applyFill="1" applyBorder="1" applyAlignment="1">
      <alignment horizontal="center" vertical="center" wrapText="1"/>
      <protection/>
    </xf>
    <xf numFmtId="0" fontId="4" fillId="34" borderId="16" xfId="55" applyFont="1" applyFill="1" applyBorder="1" applyAlignment="1">
      <alignment horizontal="center" vertical="center" wrapText="1"/>
      <protection/>
    </xf>
    <xf numFmtId="0" fontId="4" fillId="34" borderId="13" xfId="55" applyFont="1" applyFill="1" applyBorder="1" applyAlignment="1">
      <alignment horizontal="center" vertical="center" wrapText="1"/>
      <protection/>
    </xf>
    <xf numFmtId="0" fontId="4" fillId="34" borderId="17" xfId="55" applyFont="1" applyFill="1" applyBorder="1" applyAlignment="1">
      <alignment horizontal="center" vertical="center" wrapText="1"/>
      <protection/>
    </xf>
    <xf numFmtId="49" fontId="4" fillId="0" borderId="18" xfId="55" applyNumberFormat="1" applyFont="1" applyBorder="1" applyAlignment="1">
      <alignment vertical="center" wrapText="1"/>
      <protection/>
    </xf>
    <xf numFmtId="49" fontId="4" fillId="0" borderId="14" xfId="55" applyNumberFormat="1" applyFont="1" applyBorder="1" applyAlignment="1">
      <alignment horizontal="left" vertical="center" wrapText="1"/>
      <protection/>
    </xf>
    <xf numFmtId="49" fontId="4" fillId="0" borderId="15" xfId="55" applyNumberFormat="1" applyFont="1" applyBorder="1" applyAlignment="1">
      <alignment horizontal="left" vertical="center" wrapText="1"/>
      <protection/>
    </xf>
    <xf numFmtId="49" fontId="4" fillId="0" borderId="10" xfId="55" applyNumberFormat="1" applyFont="1" applyBorder="1" applyAlignment="1">
      <alignment horizontal="left" vertical="center" wrapText="1"/>
      <protection/>
    </xf>
    <xf numFmtId="0" fontId="4" fillId="0" borderId="14" xfId="55" applyFont="1" applyBorder="1" applyAlignment="1">
      <alignment horizontal="center" vertical="center" wrapText="1"/>
      <protection/>
    </xf>
    <xf numFmtId="0" fontId="4" fillId="0" borderId="15" xfId="55" applyFont="1" applyBorder="1" applyAlignment="1">
      <alignment horizontal="center" vertical="center" wrapText="1"/>
      <protection/>
    </xf>
    <xf numFmtId="0" fontId="4" fillId="0" borderId="10" xfId="55" applyFont="1" applyBorder="1" applyAlignment="1">
      <alignment horizontal="center" vertical="center" wrapText="1"/>
      <protection/>
    </xf>
    <xf numFmtId="0" fontId="4" fillId="0" borderId="14" xfId="55" applyNumberFormat="1" applyFont="1" applyBorder="1" applyAlignment="1">
      <alignment horizontal="center" vertical="center" wrapText="1"/>
      <protection/>
    </xf>
    <xf numFmtId="0" fontId="4" fillId="0" borderId="15" xfId="55" applyNumberFormat="1" applyFont="1" applyBorder="1" applyAlignment="1">
      <alignment horizontal="center" vertical="center" wrapText="1"/>
      <protection/>
    </xf>
    <xf numFmtId="0" fontId="4" fillId="0" borderId="10" xfId="55" applyNumberFormat="1" applyFont="1" applyBorder="1" applyAlignment="1">
      <alignment horizontal="center" vertical="center" wrapText="1"/>
      <protection/>
    </xf>
    <xf numFmtId="0" fontId="4" fillId="0" borderId="14" xfId="55" applyFont="1" applyFill="1" applyBorder="1" applyAlignment="1">
      <alignment horizontal="center" vertical="center" wrapText="1"/>
      <protection/>
    </xf>
    <xf numFmtId="0" fontId="4" fillId="0" borderId="15" xfId="55" applyFont="1" applyFill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49" fontId="4" fillId="0" borderId="22" xfId="55" applyNumberFormat="1" applyFont="1" applyBorder="1" applyAlignment="1">
      <alignment horizontal="left" vertical="center" wrapText="1" indent="1"/>
      <protection/>
    </xf>
    <xf numFmtId="49" fontId="20" fillId="0" borderId="11" xfId="55" applyNumberFormat="1" applyFont="1" applyBorder="1" applyAlignment="1">
      <alignment vertical="center" wrapText="1"/>
      <protection/>
    </xf>
    <xf numFmtId="49" fontId="20" fillId="0" borderId="26" xfId="55" applyNumberFormat="1" applyFont="1" applyBorder="1" applyAlignment="1">
      <alignment vertical="center" wrapText="1"/>
      <protection/>
    </xf>
    <xf numFmtId="0" fontId="4" fillId="0" borderId="22" xfId="55" applyFont="1" applyBorder="1" applyAlignment="1">
      <alignment horizontal="center" vertical="center" wrapText="1"/>
      <protection/>
    </xf>
    <xf numFmtId="0" fontId="4" fillId="0" borderId="26" xfId="55" applyFont="1" applyFill="1" applyBorder="1" applyAlignment="1">
      <alignment horizontal="center" vertical="center" wrapText="1"/>
      <protection/>
    </xf>
    <xf numFmtId="49" fontId="4" fillId="0" borderId="16" xfId="55" applyNumberFormat="1" applyFont="1" applyBorder="1" applyAlignment="1">
      <alignment horizontal="left" vertical="center" wrapText="1" indent="1"/>
      <protection/>
    </xf>
    <xf numFmtId="49" fontId="4" fillId="0" borderId="13" xfId="55" applyNumberFormat="1" applyFont="1" applyBorder="1" applyAlignment="1">
      <alignment horizontal="left" vertical="center" wrapText="1" indent="1"/>
      <protection/>
    </xf>
    <xf numFmtId="0" fontId="4" fillId="0" borderId="18" xfId="55" applyFont="1" applyBorder="1" applyAlignment="1">
      <alignment horizontal="center" wrapText="1"/>
      <protection/>
    </xf>
    <xf numFmtId="0" fontId="4" fillId="0" borderId="26" xfId="55" applyNumberFormat="1" applyFont="1" applyFill="1" applyBorder="1" applyAlignment="1">
      <alignment horizontal="center" vertical="center" wrapText="1"/>
      <protection/>
    </xf>
    <xf numFmtId="0" fontId="4" fillId="34" borderId="14" xfId="55" applyNumberFormat="1" applyFill="1" applyBorder="1" applyAlignment="1">
      <alignment horizontal="center" vertical="center"/>
      <protection/>
    </xf>
    <xf numFmtId="0" fontId="4" fillId="34" borderId="15" xfId="55" applyNumberFormat="1" applyFill="1" applyBorder="1" applyAlignment="1">
      <alignment horizontal="center" vertical="center"/>
      <protection/>
    </xf>
    <xf numFmtId="0" fontId="4" fillId="34" borderId="10" xfId="55" applyNumberFormat="1" applyFill="1" applyBorder="1" applyAlignment="1">
      <alignment horizontal="center" vertical="center"/>
      <protection/>
    </xf>
    <xf numFmtId="0" fontId="4" fillId="0" borderId="14" xfId="55" applyNumberFormat="1" applyBorder="1" applyAlignment="1">
      <alignment horizontal="center" vertical="center"/>
      <protection/>
    </xf>
    <xf numFmtId="0" fontId="4" fillId="0" borderId="15" xfId="55" applyNumberFormat="1" applyBorder="1" applyAlignment="1">
      <alignment horizontal="center" vertical="center"/>
      <protection/>
    </xf>
    <xf numFmtId="0" fontId="4" fillId="0" borderId="10" xfId="55" applyNumberFormat="1" applyBorder="1" applyAlignment="1">
      <alignment horizontal="center" vertical="center"/>
      <protection/>
    </xf>
    <xf numFmtId="0" fontId="4" fillId="34" borderId="18" xfId="55" applyNumberFormat="1" applyFont="1" applyFill="1" applyBorder="1" applyAlignment="1">
      <alignment horizontal="center" vertical="center" wrapText="1"/>
      <protection/>
    </xf>
    <xf numFmtId="0" fontId="4" fillId="0" borderId="18" xfId="55" applyNumberFormat="1" applyFont="1" applyBorder="1" applyAlignment="1">
      <alignment horizontal="center" vertical="center" wrapText="1"/>
      <protection/>
    </xf>
    <xf numFmtId="0" fontId="29" fillId="35" borderId="0" xfId="53" applyFont="1" applyFill="1" applyAlignment="1" quotePrefix="1">
      <alignment horizontal="justify"/>
      <protection/>
    </xf>
    <xf numFmtId="0" fontId="27" fillId="35" borderId="0" xfId="53" applyFont="1" applyFill="1" applyAlignment="1">
      <alignment horizontal="justify" vertical="center"/>
      <protection/>
    </xf>
    <xf numFmtId="0" fontId="28" fillId="35" borderId="0" xfId="53" applyFont="1" applyFill="1" applyAlignment="1" quotePrefix="1">
      <alignment horizontal="justify" vertical="center"/>
      <protection/>
    </xf>
    <xf numFmtId="0" fontId="4" fillId="0" borderId="14" xfId="55" applyNumberFormat="1" applyFont="1" applyFill="1" applyBorder="1" applyAlignment="1">
      <alignment horizontal="center" vertical="center" wrapText="1"/>
      <protection/>
    </xf>
    <xf numFmtId="0" fontId="4" fillId="0" borderId="15" xfId="55" applyNumberFormat="1" applyFont="1" applyFill="1" applyBorder="1" applyAlignment="1">
      <alignment horizontal="center" vertical="center" wrapText="1"/>
      <protection/>
    </xf>
    <xf numFmtId="0" fontId="4" fillId="0" borderId="10" xfId="55" applyNumberFormat="1" applyFont="1" applyFill="1" applyBorder="1" applyAlignment="1">
      <alignment horizontal="center" vertical="center" wrapText="1"/>
      <protection/>
    </xf>
    <xf numFmtId="49" fontId="30" fillId="0" borderId="0" xfId="55" applyNumberFormat="1" applyFont="1" applyAlignment="1">
      <alignment horizontal="center" vertical="center"/>
      <protection/>
    </xf>
    <xf numFmtId="49" fontId="19" fillId="0" borderId="26" xfId="55" applyNumberFormat="1" applyFont="1" applyBorder="1" applyAlignment="1">
      <alignment horizontal="center" vertical="top"/>
      <protection/>
    </xf>
    <xf numFmtId="49" fontId="4" fillId="0" borderId="14" xfId="55" applyNumberFormat="1" applyFont="1" applyBorder="1" applyAlignment="1">
      <alignment horizontal="center" vertical="center" wrapText="1"/>
      <protection/>
    </xf>
    <xf numFmtId="49" fontId="4" fillId="0" borderId="15" xfId="55" applyNumberFormat="1" applyFont="1" applyBorder="1" applyAlignment="1">
      <alignment horizontal="center" vertical="center" wrapText="1"/>
      <protection/>
    </xf>
    <xf numFmtId="49" fontId="4" fillId="0" borderId="10" xfId="55" applyNumberFormat="1" applyFont="1" applyBorder="1" applyAlignment="1">
      <alignment horizontal="center" vertical="center" wrapText="1"/>
      <protection/>
    </xf>
    <xf numFmtId="49" fontId="20" fillId="0" borderId="14" xfId="55" applyNumberFormat="1" applyFont="1" applyBorder="1">
      <alignment/>
      <protection/>
    </xf>
    <xf numFmtId="49" fontId="20" fillId="0" borderId="15" xfId="55" applyNumberFormat="1" applyFont="1" applyBorder="1">
      <alignment/>
      <protection/>
    </xf>
    <xf numFmtId="49" fontId="20" fillId="0" borderId="10" xfId="55" applyNumberFormat="1" applyFont="1" applyBorder="1">
      <alignment/>
      <protection/>
    </xf>
    <xf numFmtId="49" fontId="4" fillId="0" borderId="0" xfId="55" applyNumberFormat="1" applyFont="1" applyBorder="1" applyAlignment="1">
      <alignment horizontal="right" vertical="center" wrapText="1"/>
      <protection/>
    </xf>
    <xf numFmtId="49" fontId="4" fillId="0" borderId="0" xfId="55" applyNumberFormat="1" applyFont="1" applyBorder="1" applyAlignment="1">
      <alignment vertical="center" wrapText="1"/>
      <protection/>
    </xf>
    <xf numFmtId="49" fontId="4" fillId="0" borderId="30" xfId="55" applyNumberFormat="1" applyFont="1" applyBorder="1" applyAlignment="1">
      <alignment vertical="center" wrapText="1"/>
      <protection/>
    </xf>
    <xf numFmtId="49" fontId="4" fillId="0" borderId="0" xfId="55" applyNumberFormat="1" applyAlignment="1">
      <alignment horizontal="center"/>
      <protection/>
    </xf>
    <xf numFmtId="49" fontId="30" fillId="0" borderId="13" xfId="55" applyNumberFormat="1" applyFont="1" applyBorder="1" applyAlignment="1">
      <alignment horizontal="center" vertical="center"/>
      <protection/>
    </xf>
    <xf numFmtId="49" fontId="30" fillId="0" borderId="13" xfId="55" applyNumberFormat="1" applyFont="1" applyBorder="1" applyAlignment="1">
      <alignment horizontal="left" vertical="center"/>
      <protection/>
    </xf>
    <xf numFmtId="49" fontId="31" fillId="0" borderId="0" xfId="55" applyNumberFormat="1" applyFont="1" applyAlignment="1">
      <alignment horizontal="justify" vertical="center"/>
      <protection/>
    </xf>
    <xf numFmtId="49" fontId="31" fillId="0" borderId="0" xfId="55" applyNumberFormat="1" applyFont="1">
      <alignment/>
      <protection/>
    </xf>
    <xf numFmtId="0" fontId="4" fillId="34" borderId="26" xfId="55" applyNumberFormat="1" applyFont="1" applyFill="1" applyBorder="1" applyAlignment="1">
      <alignment horizontal="center" vertical="center" wrapText="1"/>
      <protection/>
    </xf>
    <xf numFmtId="0" fontId="4" fillId="0" borderId="18" xfId="55" applyFont="1" applyBorder="1" applyAlignment="1">
      <alignment vertical="center" wrapText="1"/>
      <protection/>
    </xf>
    <xf numFmtId="49" fontId="20" fillId="0" borderId="18" xfId="55" applyNumberFormat="1" applyFont="1" applyBorder="1" applyAlignment="1">
      <alignment vertical="center" wrapText="1"/>
      <protection/>
    </xf>
    <xf numFmtId="49" fontId="20" fillId="0" borderId="0" xfId="55" applyNumberFormat="1" applyFont="1" applyAlignment="1">
      <alignment horizontal="center" vertical="center"/>
      <protection/>
    </xf>
    <xf numFmtId="49" fontId="4" fillId="0" borderId="18" xfId="55" applyNumberFormat="1" applyFont="1" applyBorder="1" applyAlignment="1">
      <alignment horizontal="center" vertical="center" wrapText="1"/>
      <protection/>
    </xf>
    <xf numFmtId="49" fontId="20" fillId="0" borderId="18" xfId="55" applyNumberFormat="1" applyFont="1" applyBorder="1" applyAlignment="1">
      <alignment horizontal="center" vertical="center" wrapText="1"/>
      <protection/>
    </xf>
    <xf numFmtId="0" fontId="4" fillId="34" borderId="15" xfId="55" applyNumberFormat="1" applyFont="1" applyFill="1" applyBorder="1" applyAlignment="1">
      <alignment horizontal="center" vertical="center" wrapText="1"/>
      <protection/>
    </xf>
    <xf numFmtId="0" fontId="20" fillId="0" borderId="18" xfId="55" applyFont="1" applyBorder="1" applyAlignment="1">
      <alignment horizontal="center" vertical="center" wrapText="1"/>
      <protection/>
    </xf>
    <xf numFmtId="49" fontId="4" fillId="0" borderId="21" xfId="55" applyNumberFormat="1" applyFont="1" applyBorder="1" applyAlignment="1">
      <alignment horizontal="justify" vertical="center" wrapText="1"/>
      <protection/>
    </xf>
    <xf numFmtId="49" fontId="20" fillId="0" borderId="12" xfId="55" applyNumberFormat="1" applyFont="1" applyBorder="1" applyAlignment="1">
      <alignment vertical="center" wrapText="1"/>
      <protection/>
    </xf>
    <xf numFmtId="0" fontId="4" fillId="0" borderId="14" xfId="55" applyNumberFormat="1" applyFont="1" applyBorder="1" applyAlignment="1" applyProtection="1">
      <alignment horizontal="center" vertical="center" wrapText="1"/>
      <protection hidden="1"/>
    </xf>
    <xf numFmtId="0" fontId="4" fillId="0" borderId="15" xfId="55" applyNumberFormat="1" applyFont="1" applyBorder="1" applyAlignment="1" applyProtection="1">
      <alignment horizontal="center" vertical="center" wrapText="1"/>
      <protection hidden="1"/>
    </xf>
    <xf numFmtId="0" fontId="4" fillId="0" borderId="10" xfId="55" applyNumberFormat="1" applyFont="1" applyBorder="1" applyAlignment="1" applyProtection="1">
      <alignment horizontal="center" vertical="center" wrapText="1"/>
      <protection hidden="1"/>
    </xf>
    <xf numFmtId="0" fontId="4" fillId="0" borderId="14" xfId="55" applyNumberFormat="1" applyFont="1" applyBorder="1" applyAlignment="1" applyProtection="1">
      <alignment horizontal="left" vertical="center" wrapText="1"/>
      <protection hidden="1"/>
    </xf>
    <xf numFmtId="0" fontId="4" fillId="0" borderId="15" xfId="55" applyNumberFormat="1" applyFont="1" applyBorder="1" applyAlignment="1" applyProtection="1">
      <alignment horizontal="left" vertical="center" wrapText="1"/>
      <protection hidden="1"/>
    </xf>
    <xf numFmtId="0" fontId="4" fillId="0" borderId="10" xfId="55" applyNumberFormat="1" applyFont="1" applyBorder="1" applyAlignment="1" applyProtection="1">
      <alignment horizontal="left" vertical="center" wrapText="1"/>
      <protection hidden="1"/>
    </xf>
    <xf numFmtId="49" fontId="4" fillId="0" borderId="17" xfId="55" applyNumberFormat="1" applyFont="1" applyBorder="1" applyAlignment="1">
      <alignment horizontal="left" vertical="center" wrapText="1" indent="1"/>
      <protection/>
    </xf>
    <xf numFmtId="49" fontId="4" fillId="0" borderId="21" xfId="55" applyNumberFormat="1" applyFont="1" applyBorder="1" applyAlignment="1">
      <alignment vertical="center" wrapText="1"/>
      <protection/>
    </xf>
    <xf numFmtId="0" fontId="4" fillId="0" borderId="21" xfId="55" applyFont="1" applyBorder="1" applyAlignment="1">
      <alignment horizontal="center" vertical="center" wrapText="1"/>
      <protection/>
    </xf>
    <xf numFmtId="0" fontId="4" fillId="0" borderId="15" xfId="55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5" applyNumberFormat="1" applyFont="1" applyFill="1" applyBorder="1" applyAlignment="1">
      <alignment horizontal="center" vertical="center" wrapText="1"/>
      <protection/>
    </xf>
    <xf numFmtId="0" fontId="4" fillId="0" borderId="13" xfId="55" applyNumberFormat="1" applyFont="1" applyFill="1" applyBorder="1" applyAlignment="1">
      <alignment horizontal="center" vertical="center" wrapText="1"/>
      <protection/>
    </xf>
    <xf numFmtId="0" fontId="4" fillId="0" borderId="17" xfId="55" applyNumberFormat="1" applyFont="1" applyFill="1" applyBorder="1" applyAlignment="1">
      <alignment horizontal="center" vertical="center" wrapText="1"/>
      <protection/>
    </xf>
    <xf numFmtId="0" fontId="4" fillId="0" borderId="16" xfId="55" applyFont="1" applyFill="1" applyBorder="1" applyAlignment="1">
      <alignment horizontal="center" vertical="center" wrapText="1"/>
      <protection/>
    </xf>
    <xf numFmtId="0" fontId="4" fillId="0" borderId="13" xfId="55" applyFont="1" applyFill="1" applyBorder="1" applyAlignment="1">
      <alignment horizontal="center" vertical="center" wrapText="1"/>
      <protection/>
    </xf>
    <xf numFmtId="0" fontId="4" fillId="0" borderId="17" xfId="55" applyFont="1" applyFill="1" applyBorder="1" applyAlignment="1">
      <alignment horizontal="center" vertical="center" wrapText="1"/>
      <protection/>
    </xf>
    <xf numFmtId="0" fontId="4" fillId="34" borderId="14" xfId="55" applyNumberFormat="1" applyFont="1" applyFill="1" applyBorder="1" applyAlignment="1">
      <alignment horizontal="center" vertical="center" wrapText="1"/>
      <protection/>
    </xf>
    <xf numFmtId="0" fontId="4" fillId="34" borderId="10" xfId="55" applyNumberFormat="1" applyFont="1" applyFill="1" applyBorder="1" applyAlignment="1">
      <alignment horizontal="center" vertical="center" wrapText="1"/>
      <protection/>
    </xf>
    <xf numFmtId="49" fontId="4" fillId="0" borderId="18" xfId="55" applyNumberFormat="1" applyFont="1" applyBorder="1" applyAlignment="1">
      <alignment horizontal="center" vertical="center"/>
      <protection/>
    </xf>
    <xf numFmtId="49" fontId="4" fillId="0" borderId="18" xfId="55" applyNumberFormat="1" applyBorder="1" applyAlignment="1">
      <alignment horizontal="center" vertical="center"/>
      <protection/>
    </xf>
    <xf numFmtId="49" fontId="4" fillId="0" borderId="18" xfId="55" applyNumberFormat="1" applyFont="1" applyBorder="1">
      <alignment/>
      <protection/>
    </xf>
    <xf numFmtId="49" fontId="4" fillId="0" borderId="18" xfId="55" applyNumberFormat="1" applyBorder="1">
      <alignment/>
      <protection/>
    </xf>
    <xf numFmtId="49" fontId="20" fillId="0" borderId="13" xfId="55" applyNumberFormat="1" applyFont="1" applyBorder="1" applyAlignment="1">
      <alignment horizontal="center" vertical="center" wrapText="1"/>
      <protection/>
    </xf>
    <xf numFmtId="49" fontId="4" fillId="0" borderId="0" xfId="55" applyNumberFormat="1" applyFont="1" applyAlignment="1">
      <alignment horizontal="right" vertical="center" wrapText="1"/>
      <protection/>
    </xf>
    <xf numFmtId="49" fontId="4" fillId="0" borderId="0" xfId="55" applyNumberFormat="1" applyFont="1" applyBorder="1" applyAlignment="1">
      <alignment horizontal="center" vertical="center" wrapText="1"/>
      <protection/>
    </xf>
    <xf numFmtId="49" fontId="4" fillId="0" borderId="30" xfId="55" applyNumberFormat="1" applyFont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Sheet1 (2)" xfId="53"/>
    <cellStyle name="Обычный_ДО Західна ТІДГК 3 кв.2016" xfId="54"/>
    <cellStyle name="Обычный_Укрге      2 кв. 201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78</xdr:col>
      <xdr:colOff>0</xdr:colOff>
      <xdr:row>0</xdr:row>
      <xdr:rowOff>0</xdr:rowOff>
    </xdr:from>
    <xdr:to>
      <xdr:col>82</xdr:col>
      <xdr:colOff>9525</xdr:colOff>
      <xdr:row>14</xdr:row>
      <xdr:rowOff>85725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29325" y="0"/>
          <a:ext cx="2219325" cy="2533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urchenko1\&#1052;&#1086;&#1080;%20&#1076;&#1086;&#1082;&#1091;&#1084;&#1077;&#1085;&#1090;&#1099;\Zvit\4kv-2016\exel%204kv%202016\&#1043;&#1077;&#1086;&#1083;&#1077;&#1082;&#1089;&#1087;&#1077;&#1088;&#1090;&#1080;&#1079;&#1072;%204%20&#1082;&#1074;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</sheetNames>
    <sheetDataSet>
      <sheetData sheetId="0">
        <row r="113">
          <cell r="D113" t="str">
            <v>Ткаченко М.В</v>
          </cell>
        </row>
        <row r="115">
          <cell r="D115" t="str">
            <v>Бондар С.В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G115"/>
  <sheetViews>
    <sheetView showGridLines="0" zoomScalePageLayoutView="0" workbookViewId="0" topLeftCell="A81">
      <selection activeCell="E106" sqref="E106"/>
    </sheetView>
  </sheetViews>
  <sheetFormatPr defaultColWidth="8.00390625" defaultRowHeight="15"/>
  <cols>
    <col min="1" max="1" width="2.00390625" style="5" customWidth="1"/>
    <col min="2" max="2" width="50.28125" style="5" customWidth="1"/>
    <col min="3" max="3" width="9.57421875" style="5" customWidth="1"/>
    <col min="4" max="4" width="10.421875" style="5" customWidth="1"/>
    <col min="5" max="5" width="10.28125" style="5" customWidth="1"/>
    <col min="6" max="6" width="7.140625" style="5" customWidth="1"/>
    <col min="7" max="7" width="0.13671875" style="5" customWidth="1"/>
    <col min="8" max="16384" width="8.00390625" style="5" customWidth="1"/>
  </cols>
  <sheetData>
    <row r="1" spans="1:7" ht="9.75" customHeight="1">
      <c r="A1" s="2"/>
      <c r="B1" s="3"/>
      <c r="C1" s="4" t="s">
        <v>12</v>
      </c>
      <c r="E1" s="3"/>
      <c r="G1" s="3"/>
    </row>
    <row r="2" spans="1:7" ht="9" customHeight="1">
      <c r="A2" s="6"/>
      <c r="B2" s="7"/>
      <c r="C2" s="4" t="s">
        <v>72</v>
      </c>
      <c r="E2" s="3"/>
      <c r="G2" s="3"/>
    </row>
    <row r="3" spans="1:7" ht="8.25" customHeight="1">
      <c r="A3" s="3"/>
      <c r="B3" s="3"/>
      <c r="C3" s="4" t="s">
        <v>73</v>
      </c>
      <c r="E3" s="3"/>
      <c r="G3" s="3"/>
    </row>
    <row r="4" spans="1:7" ht="2.25" customHeight="1">
      <c r="A4" s="3"/>
      <c r="B4" s="3"/>
      <c r="C4" s="3"/>
      <c r="D4" s="3"/>
      <c r="E4" s="3"/>
      <c r="F4" s="8"/>
      <c r="G4" s="3"/>
    </row>
    <row r="5" spans="1:7" ht="15" customHeight="1" hidden="1" thickBot="1">
      <c r="A5" s="9"/>
      <c r="B5" s="9"/>
      <c r="C5" s="9"/>
      <c r="D5" s="3"/>
      <c r="E5" s="3"/>
      <c r="F5" s="3"/>
      <c r="G5" s="3"/>
    </row>
    <row r="6" spans="1:7" ht="12" customHeight="1">
      <c r="A6" s="10"/>
      <c r="B6" s="154"/>
      <c r="C6" s="155"/>
      <c r="D6" s="11" t="s">
        <v>74</v>
      </c>
      <c r="E6" s="12"/>
      <c r="F6" s="13"/>
      <c r="G6" s="3"/>
    </row>
    <row r="7" spans="1:7" ht="12" customHeight="1">
      <c r="A7" s="14"/>
      <c r="B7" s="154" t="s">
        <v>13</v>
      </c>
      <c r="C7" s="155"/>
      <c r="D7" s="15"/>
      <c r="E7" s="16" t="s">
        <v>75</v>
      </c>
      <c r="F7" s="17"/>
      <c r="G7" s="18"/>
    </row>
    <row r="8" spans="1:7" ht="17.25" customHeight="1">
      <c r="A8" s="19"/>
      <c r="B8" s="20" t="s">
        <v>189</v>
      </c>
      <c r="C8" s="17" t="s">
        <v>1</v>
      </c>
      <c r="D8" s="21">
        <v>16394030</v>
      </c>
      <c r="E8" s="22"/>
      <c r="F8" s="17"/>
      <c r="G8" s="23"/>
    </row>
    <row r="9" spans="1:7" ht="12.75" customHeight="1">
      <c r="A9" s="24"/>
      <c r="B9" s="25" t="s">
        <v>76</v>
      </c>
      <c r="C9" s="17" t="s">
        <v>2</v>
      </c>
      <c r="D9" s="26">
        <v>8038200000</v>
      </c>
      <c r="E9" s="27"/>
      <c r="F9" s="17"/>
      <c r="G9" s="28"/>
    </row>
    <row r="10" spans="1:7" ht="12.75" customHeight="1">
      <c r="A10" s="29"/>
      <c r="B10" s="25" t="s">
        <v>77</v>
      </c>
      <c r="C10" s="17" t="s">
        <v>3</v>
      </c>
      <c r="D10" s="26">
        <v>425</v>
      </c>
      <c r="E10" s="27"/>
      <c r="F10" s="17"/>
      <c r="G10" s="30"/>
    </row>
    <row r="11" spans="1:7" ht="12.75" customHeight="1">
      <c r="A11" s="29"/>
      <c r="B11" s="25" t="s">
        <v>132</v>
      </c>
      <c r="C11" s="17" t="s">
        <v>4</v>
      </c>
      <c r="D11" s="26"/>
      <c r="E11" s="31" t="s">
        <v>39</v>
      </c>
      <c r="F11" s="17"/>
      <c r="G11" s="32"/>
    </row>
    <row r="12" spans="1:7" ht="14.25" customHeight="1">
      <c r="A12" s="29"/>
      <c r="B12" s="25" t="s">
        <v>190</v>
      </c>
      <c r="C12" s="33"/>
      <c r="D12" s="33"/>
      <c r="E12" s="33"/>
      <c r="F12" s="33"/>
      <c r="G12" s="30"/>
    </row>
    <row r="13" spans="1:7" ht="12.75" customHeight="1">
      <c r="A13" s="29"/>
      <c r="B13" s="20" t="s">
        <v>191</v>
      </c>
      <c r="C13" s="17"/>
      <c r="D13" s="17"/>
      <c r="E13" s="17"/>
      <c r="F13" s="17"/>
      <c r="G13" s="30"/>
    </row>
    <row r="14" spans="1:7" ht="12.75" customHeight="1">
      <c r="A14" s="29"/>
      <c r="B14" s="25" t="s">
        <v>133</v>
      </c>
      <c r="C14" s="33"/>
      <c r="D14" s="33"/>
      <c r="E14" s="33"/>
      <c r="F14" s="33"/>
      <c r="G14" s="30"/>
    </row>
    <row r="15" spans="1:7" ht="12" customHeight="1">
      <c r="A15" s="34"/>
      <c r="B15" s="156" t="s">
        <v>78</v>
      </c>
      <c r="C15" s="156"/>
      <c r="D15" s="156"/>
      <c r="E15" s="156"/>
      <c r="F15" s="156"/>
      <c r="G15" s="30"/>
    </row>
    <row r="16" spans="1:7" ht="12" customHeight="1">
      <c r="A16" s="35"/>
      <c r="B16" s="156" t="s">
        <v>10</v>
      </c>
      <c r="C16" s="157"/>
      <c r="D16" s="36"/>
      <c r="E16" s="37" t="s">
        <v>79</v>
      </c>
      <c r="F16" s="17"/>
      <c r="G16" s="30"/>
    </row>
    <row r="17" spans="1:7" ht="12" customHeight="1">
      <c r="A17" s="29"/>
      <c r="B17" s="156" t="s">
        <v>11</v>
      </c>
      <c r="C17" s="157"/>
      <c r="D17" s="36"/>
      <c r="E17" s="38"/>
      <c r="F17" s="17"/>
      <c r="G17" s="30"/>
    </row>
    <row r="18" spans="1:7" ht="3" customHeight="1">
      <c r="A18" s="39"/>
      <c r="B18" s="19"/>
      <c r="C18" s="40"/>
      <c r="D18" s="30"/>
      <c r="E18" s="30"/>
      <c r="F18" s="30"/>
      <c r="G18" s="30"/>
    </row>
    <row r="19" spans="1:7" ht="15" customHeight="1" hidden="1">
      <c r="A19" s="39"/>
      <c r="B19" s="19"/>
      <c r="C19" s="40"/>
      <c r="D19" s="30"/>
      <c r="E19" s="30"/>
      <c r="F19" s="30"/>
      <c r="G19" s="30"/>
    </row>
    <row r="20" spans="1:7" ht="15" customHeight="1">
      <c r="A20" s="29"/>
      <c r="B20" s="41" t="s">
        <v>80</v>
      </c>
      <c r="C20" s="40"/>
      <c r="D20" s="30"/>
      <c r="E20" s="30"/>
      <c r="F20" s="30"/>
      <c r="G20" s="30"/>
    </row>
    <row r="21" spans="1:7" ht="13.5" customHeight="1">
      <c r="A21" s="29"/>
      <c r="B21" s="41" t="s">
        <v>194</v>
      </c>
      <c r="C21" s="40"/>
      <c r="D21" s="30"/>
      <c r="E21" s="30"/>
      <c r="F21" s="30"/>
      <c r="G21" s="30"/>
    </row>
    <row r="22" spans="1:7" ht="15" customHeight="1" hidden="1" thickBot="1">
      <c r="A22" s="29"/>
      <c r="B22" s="19"/>
      <c r="C22" s="40"/>
      <c r="D22" s="30"/>
      <c r="E22" s="30"/>
      <c r="F22" s="30"/>
      <c r="G22" s="30"/>
    </row>
    <row r="23" spans="1:7" ht="12.75" customHeight="1">
      <c r="A23" s="29"/>
      <c r="B23" s="42" t="s">
        <v>81</v>
      </c>
      <c r="C23" s="155" t="s">
        <v>5</v>
      </c>
      <c r="D23" s="160"/>
      <c r="E23" s="43">
        <v>1801001</v>
      </c>
      <c r="F23" s="30"/>
      <c r="G23" s="30"/>
    </row>
    <row r="24" spans="1:7" ht="2.25" customHeight="1">
      <c r="A24" s="29"/>
      <c r="B24" s="19"/>
      <c r="C24" s="40"/>
      <c r="D24" s="30"/>
      <c r="E24" s="30"/>
      <c r="F24" s="30"/>
      <c r="G24" s="30"/>
    </row>
    <row r="25" spans="1:7" ht="15" customHeight="1" hidden="1">
      <c r="A25" s="39"/>
      <c r="B25" s="19"/>
      <c r="C25" s="40"/>
      <c r="D25" s="30"/>
      <c r="E25" s="30"/>
      <c r="F25" s="30"/>
      <c r="G25" s="30"/>
    </row>
    <row r="26" spans="1:7" ht="32.25" customHeight="1">
      <c r="A26" s="39"/>
      <c r="B26" s="44" t="s">
        <v>14</v>
      </c>
      <c r="C26" s="44" t="s">
        <v>15</v>
      </c>
      <c r="D26" s="44" t="s">
        <v>82</v>
      </c>
      <c r="E26" s="44" t="s">
        <v>16</v>
      </c>
      <c r="F26" s="30"/>
      <c r="G26" s="30"/>
    </row>
    <row r="27" spans="1:7" ht="9.75" customHeight="1">
      <c r="A27" s="29"/>
      <c r="B27" s="45" t="s">
        <v>83</v>
      </c>
      <c r="C27" s="45">
        <v>2</v>
      </c>
      <c r="D27" s="45" t="s">
        <v>84</v>
      </c>
      <c r="E27" s="47">
        <v>4</v>
      </c>
      <c r="F27" s="30"/>
      <c r="G27" s="30"/>
    </row>
    <row r="28" spans="1:7" ht="13.5" customHeight="1">
      <c r="A28" s="29"/>
      <c r="B28" s="48" t="s">
        <v>134</v>
      </c>
      <c r="C28" s="49"/>
      <c r="D28" s="158">
        <f>D30-D31</f>
        <v>11</v>
      </c>
      <c r="E28" s="158">
        <f>E30-E31</f>
        <v>3</v>
      </c>
      <c r="F28" s="30"/>
      <c r="G28" s="30"/>
    </row>
    <row r="29" spans="1:7" ht="12" customHeight="1">
      <c r="A29" s="29"/>
      <c r="B29" s="50" t="s">
        <v>17</v>
      </c>
      <c r="C29" s="51">
        <v>1000</v>
      </c>
      <c r="D29" s="159"/>
      <c r="E29" s="159"/>
      <c r="F29" s="30"/>
      <c r="G29" s="30"/>
    </row>
    <row r="30" spans="1:7" ht="13.5" customHeight="1">
      <c r="A30" s="29"/>
      <c r="B30" s="52" t="s">
        <v>85</v>
      </c>
      <c r="C30" s="53">
        <v>1001</v>
      </c>
      <c r="D30" s="54">
        <v>318</v>
      </c>
      <c r="E30" s="54">
        <v>318</v>
      </c>
      <c r="F30" s="30"/>
      <c r="G30" s="30"/>
    </row>
    <row r="31" spans="1:7" ht="13.5" customHeight="1">
      <c r="A31" s="29"/>
      <c r="B31" s="55" t="s">
        <v>86</v>
      </c>
      <c r="C31" s="56">
        <v>1002</v>
      </c>
      <c r="D31" s="54">
        <v>307</v>
      </c>
      <c r="E31" s="54">
        <v>315</v>
      </c>
      <c r="F31" s="30"/>
      <c r="G31" s="30"/>
    </row>
    <row r="32" spans="1:7" ht="13.5" customHeight="1">
      <c r="A32" s="29"/>
      <c r="B32" s="57" t="s">
        <v>18</v>
      </c>
      <c r="C32" s="58">
        <v>1005</v>
      </c>
      <c r="D32" s="54"/>
      <c r="E32" s="54"/>
      <c r="F32" s="30"/>
      <c r="G32" s="30"/>
    </row>
    <row r="33" spans="1:7" ht="13.5" customHeight="1">
      <c r="A33" s="34"/>
      <c r="B33" s="55" t="s">
        <v>19</v>
      </c>
      <c r="C33" s="56">
        <v>1010</v>
      </c>
      <c r="D33" s="59">
        <f>D34-D35</f>
        <v>242</v>
      </c>
      <c r="E33" s="59">
        <f>E34-E35</f>
        <v>223</v>
      </c>
      <c r="F33" s="30"/>
      <c r="G33" s="30"/>
    </row>
    <row r="34" spans="1:7" ht="13.5" customHeight="1">
      <c r="A34" s="60"/>
      <c r="B34" s="57" t="s">
        <v>85</v>
      </c>
      <c r="C34" s="56">
        <v>1011</v>
      </c>
      <c r="D34" s="54">
        <v>755</v>
      </c>
      <c r="E34" s="54">
        <v>758</v>
      </c>
      <c r="F34" s="30"/>
      <c r="G34" s="30"/>
    </row>
    <row r="35" spans="1:7" ht="13.5" customHeight="1">
      <c r="A35" s="39"/>
      <c r="B35" s="55" t="s">
        <v>87</v>
      </c>
      <c r="C35" s="56">
        <v>1012</v>
      </c>
      <c r="D35" s="54">
        <v>513</v>
      </c>
      <c r="E35" s="54">
        <v>535</v>
      </c>
      <c r="F35" s="30"/>
      <c r="G35" s="30"/>
    </row>
    <row r="36" spans="1:7" ht="13.5" customHeight="1">
      <c r="A36" s="29"/>
      <c r="B36" s="55" t="s">
        <v>20</v>
      </c>
      <c r="C36" s="58">
        <v>1015</v>
      </c>
      <c r="D36" s="55"/>
      <c r="E36" s="54"/>
      <c r="F36" s="30"/>
      <c r="G36" s="30"/>
    </row>
    <row r="37" spans="1:7" ht="13.5" customHeight="1">
      <c r="A37" s="29"/>
      <c r="B37" s="61" t="s">
        <v>21</v>
      </c>
      <c r="C37" s="58">
        <v>1020</v>
      </c>
      <c r="D37" s="55"/>
      <c r="E37" s="54"/>
      <c r="F37" s="30"/>
      <c r="G37" s="30"/>
    </row>
    <row r="38" spans="1:7" ht="13.5" customHeight="1">
      <c r="A38" s="39"/>
      <c r="B38" s="61" t="s">
        <v>88</v>
      </c>
      <c r="C38" s="161">
        <v>1030</v>
      </c>
      <c r="D38" s="162"/>
      <c r="E38" s="163"/>
      <c r="F38" s="30"/>
      <c r="G38" s="30"/>
    </row>
    <row r="39" spans="1:7" ht="13.5" customHeight="1">
      <c r="A39" s="39"/>
      <c r="B39" s="62" t="s">
        <v>22</v>
      </c>
      <c r="C39" s="161"/>
      <c r="D39" s="162"/>
      <c r="E39" s="163"/>
      <c r="F39" s="30"/>
      <c r="G39" s="30"/>
    </row>
    <row r="40" spans="1:7" ht="13.5" customHeight="1">
      <c r="A40" s="35"/>
      <c r="B40" s="62" t="s">
        <v>89</v>
      </c>
      <c r="C40" s="58">
        <v>1035</v>
      </c>
      <c r="D40" s="55"/>
      <c r="E40" s="54"/>
      <c r="F40" s="63"/>
      <c r="G40" s="63"/>
    </row>
    <row r="41" spans="1:7" ht="13.5" customHeight="1">
      <c r="A41" s="39"/>
      <c r="B41" s="55" t="s">
        <v>90</v>
      </c>
      <c r="C41" s="58">
        <v>1040</v>
      </c>
      <c r="D41" s="55"/>
      <c r="E41" s="54"/>
      <c r="F41" s="30"/>
      <c r="G41" s="30"/>
    </row>
    <row r="42" spans="1:7" ht="13.5" customHeight="1">
      <c r="A42" s="29"/>
      <c r="B42" s="55" t="s">
        <v>91</v>
      </c>
      <c r="C42" s="58">
        <v>1045</v>
      </c>
      <c r="D42" s="57"/>
      <c r="E42" s="55"/>
      <c r="F42" s="30"/>
      <c r="G42" s="30"/>
    </row>
    <row r="43" spans="1:7" ht="13.5" customHeight="1">
      <c r="A43" s="29"/>
      <c r="B43" s="55" t="s">
        <v>92</v>
      </c>
      <c r="C43" s="58">
        <v>1090</v>
      </c>
      <c r="D43" s="55"/>
      <c r="E43" s="54"/>
      <c r="F43" s="30"/>
      <c r="G43" s="30"/>
    </row>
    <row r="44" spans="1:7" ht="15" customHeight="1">
      <c r="A44" s="39"/>
      <c r="B44" s="64" t="s">
        <v>135</v>
      </c>
      <c r="C44" s="65">
        <v>1095</v>
      </c>
      <c r="D44" s="66">
        <f>D28+D32+D33+D36+D37+D38+D40+D41+D42+D43</f>
        <v>253</v>
      </c>
      <c r="E44" s="66">
        <f>E28+E32+E33+E36+E37+E38+E40+E41+E42+E43</f>
        <v>226</v>
      </c>
      <c r="F44" s="30"/>
      <c r="G44" s="30"/>
    </row>
    <row r="45" spans="1:7" ht="12" customHeight="1">
      <c r="A45" s="39"/>
      <c r="B45" s="67" t="s">
        <v>136</v>
      </c>
      <c r="C45" s="164">
        <v>1100</v>
      </c>
      <c r="D45" s="68"/>
      <c r="E45" s="69"/>
      <c r="F45" s="30"/>
      <c r="G45" s="30"/>
    </row>
    <row r="46" spans="1:7" ht="12.75" customHeight="1">
      <c r="A46" s="70"/>
      <c r="B46" s="62" t="s">
        <v>93</v>
      </c>
      <c r="C46" s="164"/>
      <c r="D46" s="71">
        <f>D47+D48+D49+D50</f>
        <v>5</v>
      </c>
      <c r="E46" s="72">
        <f>E47+E48+E49+E50</f>
        <v>5</v>
      </c>
      <c r="F46" s="74"/>
      <c r="G46" s="74"/>
    </row>
    <row r="47" spans="1:7" ht="13.5" customHeight="1">
      <c r="A47" s="70"/>
      <c r="B47" s="75" t="s">
        <v>40</v>
      </c>
      <c r="C47" s="76">
        <v>1101</v>
      </c>
      <c r="D47" s="77">
        <v>5</v>
      </c>
      <c r="E47" s="77">
        <v>5</v>
      </c>
      <c r="F47" s="74"/>
      <c r="G47" s="74"/>
    </row>
    <row r="48" spans="1:7" ht="13.5" customHeight="1">
      <c r="A48" s="70"/>
      <c r="B48" s="75" t="s">
        <v>94</v>
      </c>
      <c r="C48" s="76">
        <v>1102</v>
      </c>
      <c r="D48" s="54"/>
      <c r="E48" s="54"/>
      <c r="F48" s="74"/>
      <c r="G48" s="74"/>
    </row>
    <row r="49" spans="1:7" ht="13.5" customHeight="1">
      <c r="A49" s="70"/>
      <c r="B49" s="75" t="s">
        <v>41</v>
      </c>
      <c r="C49" s="76">
        <v>1103</v>
      </c>
      <c r="D49" s="54"/>
      <c r="E49" s="54"/>
      <c r="F49" s="74"/>
      <c r="G49" s="74"/>
    </row>
    <row r="50" spans="1:7" ht="13.5" customHeight="1">
      <c r="A50" s="70"/>
      <c r="B50" s="75" t="s">
        <v>95</v>
      </c>
      <c r="C50" s="76">
        <v>1104</v>
      </c>
      <c r="D50" s="54"/>
      <c r="E50" s="54"/>
      <c r="F50" s="74"/>
      <c r="G50" s="74"/>
    </row>
    <row r="51" spans="1:7" ht="13.5" customHeight="1">
      <c r="A51" s="29"/>
      <c r="B51" s="78" t="s">
        <v>96</v>
      </c>
      <c r="C51" s="79">
        <v>1110</v>
      </c>
      <c r="D51" s="80"/>
      <c r="E51" s="80"/>
      <c r="F51" s="74"/>
      <c r="G51" s="74"/>
    </row>
    <row r="52" spans="1:7" ht="13.5" customHeight="1">
      <c r="A52" s="81"/>
      <c r="B52" s="75" t="s">
        <v>23</v>
      </c>
      <c r="C52" s="82">
        <v>1125</v>
      </c>
      <c r="D52" s="83">
        <v>250</v>
      </c>
      <c r="E52" s="83">
        <v>250</v>
      </c>
      <c r="F52" s="74"/>
      <c r="G52" s="74"/>
    </row>
    <row r="53" spans="1:7" ht="13.5" customHeight="1">
      <c r="A53" s="81"/>
      <c r="B53" s="84" t="s">
        <v>97</v>
      </c>
      <c r="C53" s="85">
        <v>1126</v>
      </c>
      <c r="D53" s="86"/>
      <c r="E53" s="86"/>
      <c r="F53" s="74"/>
      <c r="G53" s="74"/>
    </row>
    <row r="54" spans="1:7" ht="13.5" customHeight="1">
      <c r="A54" s="81"/>
      <c r="B54" s="84" t="s">
        <v>98</v>
      </c>
      <c r="C54" s="85">
        <v>1127</v>
      </c>
      <c r="D54" s="86"/>
      <c r="E54" s="86"/>
      <c r="F54" s="74"/>
      <c r="G54" s="74"/>
    </row>
    <row r="55" spans="1:7" ht="13.5" customHeight="1">
      <c r="A55" s="87"/>
      <c r="B55" s="84" t="s">
        <v>99</v>
      </c>
      <c r="C55" s="165">
        <v>1130</v>
      </c>
      <c r="D55" s="86"/>
      <c r="E55" s="86"/>
      <c r="F55" s="89"/>
      <c r="G55" s="89"/>
    </row>
    <row r="56" spans="1:7" ht="13.5" customHeight="1">
      <c r="A56" s="3"/>
      <c r="B56" s="78" t="s">
        <v>100</v>
      </c>
      <c r="C56" s="167"/>
      <c r="D56" s="80"/>
      <c r="E56" s="80"/>
      <c r="F56" s="74"/>
      <c r="G56" s="74"/>
    </row>
    <row r="57" spans="1:7" ht="13.5" customHeight="1">
      <c r="A57" s="24"/>
      <c r="B57" s="90" t="s">
        <v>101</v>
      </c>
      <c r="C57" s="91">
        <v>1135</v>
      </c>
      <c r="D57" s="83">
        <v>365</v>
      </c>
      <c r="E57" s="83">
        <v>466</v>
      </c>
      <c r="F57" s="74"/>
      <c r="G57" s="74"/>
    </row>
    <row r="58" spans="1:7" ht="13.5" customHeight="1">
      <c r="A58" s="70"/>
      <c r="B58" s="90" t="s">
        <v>102</v>
      </c>
      <c r="C58" s="91">
        <v>1136</v>
      </c>
      <c r="D58" s="83">
        <v>306</v>
      </c>
      <c r="E58" s="83">
        <v>311</v>
      </c>
      <c r="F58" s="74"/>
      <c r="G58" s="74"/>
    </row>
    <row r="59" spans="1:7" ht="13.5" customHeight="1">
      <c r="A59" s="70"/>
      <c r="B59" s="92" t="s">
        <v>103</v>
      </c>
      <c r="C59" s="76">
        <v>1145</v>
      </c>
      <c r="D59" s="83"/>
      <c r="E59" s="83"/>
      <c r="F59" s="74"/>
      <c r="G59" s="74"/>
    </row>
    <row r="60" spans="1:7" ht="13.5" customHeight="1">
      <c r="A60" s="70"/>
      <c r="B60" s="75" t="s">
        <v>104</v>
      </c>
      <c r="C60" s="82">
        <v>1155</v>
      </c>
      <c r="D60" s="83">
        <v>644</v>
      </c>
      <c r="E60" s="83">
        <v>721</v>
      </c>
      <c r="F60" s="74"/>
      <c r="G60" s="74"/>
    </row>
    <row r="61" spans="1:7" ht="13.5" customHeight="1">
      <c r="A61" s="70"/>
      <c r="B61" s="75" t="s">
        <v>105</v>
      </c>
      <c r="C61" s="82">
        <v>1160</v>
      </c>
      <c r="D61" s="83"/>
      <c r="E61" s="83"/>
      <c r="F61" s="74"/>
      <c r="G61" s="74"/>
    </row>
    <row r="62" spans="1:7" ht="13.5" customHeight="1">
      <c r="A62" s="70"/>
      <c r="B62" s="75" t="s">
        <v>24</v>
      </c>
      <c r="C62" s="82">
        <v>1165</v>
      </c>
      <c r="D62" s="93">
        <f>D63+D64</f>
        <v>4822</v>
      </c>
      <c r="E62" s="93">
        <f>E63+E64</f>
        <v>4486</v>
      </c>
      <c r="F62" s="74"/>
      <c r="G62" s="74"/>
    </row>
    <row r="63" spans="1:7" ht="13.5" customHeight="1">
      <c r="A63" s="70"/>
      <c r="B63" s="75" t="s">
        <v>42</v>
      </c>
      <c r="C63" s="82">
        <v>1166</v>
      </c>
      <c r="D63" s="83"/>
      <c r="E63" s="83"/>
      <c r="F63" s="74"/>
      <c r="G63" s="74"/>
    </row>
    <row r="64" spans="1:7" ht="13.5" customHeight="1">
      <c r="A64" s="70"/>
      <c r="B64" s="75" t="s">
        <v>43</v>
      </c>
      <c r="C64" s="82">
        <v>1167</v>
      </c>
      <c r="D64" s="83">
        <v>4822</v>
      </c>
      <c r="E64" s="83">
        <v>4486</v>
      </c>
      <c r="F64" s="74"/>
      <c r="G64" s="74"/>
    </row>
    <row r="65" spans="1:7" ht="13.5" customHeight="1">
      <c r="A65" s="70"/>
      <c r="B65" s="75" t="s">
        <v>25</v>
      </c>
      <c r="C65" s="91">
        <v>1170</v>
      </c>
      <c r="D65" s="83">
        <v>10</v>
      </c>
      <c r="E65" s="83">
        <v>11</v>
      </c>
      <c r="F65" s="74"/>
      <c r="G65" s="74"/>
    </row>
    <row r="66" spans="1:7" ht="13.5" customHeight="1">
      <c r="A66" s="70"/>
      <c r="B66" s="75" t="s">
        <v>106</v>
      </c>
      <c r="C66" s="91">
        <v>1190</v>
      </c>
      <c r="D66" s="83">
        <v>83</v>
      </c>
      <c r="E66" s="83">
        <v>77</v>
      </c>
      <c r="F66" s="94"/>
      <c r="G66" s="94"/>
    </row>
    <row r="67" spans="1:7" ht="13.5" customHeight="1">
      <c r="A67" s="29"/>
      <c r="B67" s="95" t="s">
        <v>137</v>
      </c>
      <c r="C67" s="96">
        <v>1195</v>
      </c>
      <c r="D67" s="93">
        <f>D46+D52+D56+D57+D59+D60+D61+D62+D65+D66</f>
        <v>6179</v>
      </c>
      <c r="E67" s="93">
        <f>E46+E52+E56+E57+E59+E60+E61+E62+E65+E66</f>
        <v>6016</v>
      </c>
      <c r="F67" s="74"/>
      <c r="G67" s="74"/>
    </row>
    <row r="68" spans="1:7" ht="13.5" customHeight="1">
      <c r="A68" s="34"/>
      <c r="B68" s="97" t="s">
        <v>138</v>
      </c>
      <c r="C68" s="97">
        <v>1200</v>
      </c>
      <c r="D68" s="84"/>
      <c r="E68" s="86"/>
      <c r="F68" s="74"/>
      <c r="G68" s="74"/>
    </row>
    <row r="69" spans="1:7" ht="13.5" customHeight="1">
      <c r="A69" s="98"/>
      <c r="B69" s="99" t="s">
        <v>107</v>
      </c>
      <c r="C69" s="100">
        <v>1300</v>
      </c>
      <c r="D69" s="101">
        <f>D68+D67+D44</f>
        <v>6432</v>
      </c>
      <c r="E69" s="101">
        <f>E68+E67+E44</f>
        <v>6242</v>
      </c>
      <c r="F69" s="94"/>
      <c r="G69" s="94"/>
    </row>
    <row r="70" spans="1:7" ht="15" customHeight="1">
      <c r="A70" s="102"/>
      <c r="B70" s="102"/>
      <c r="C70" s="102"/>
      <c r="D70" s="94"/>
      <c r="E70" s="94"/>
      <c r="F70" s="94"/>
      <c r="G70" s="94"/>
    </row>
    <row r="71" spans="1:7" ht="15" customHeight="1">
      <c r="A71" s="3"/>
      <c r="B71" s="3"/>
      <c r="C71" s="3"/>
      <c r="D71" s="74"/>
      <c r="E71" s="74"/>
      <c r="F71" s="74"/>
      <c r="G71" s="74">
        <f>E52+E56+E57+E59+E60</f>
        <v>1437</v>
      </c>
    </row>
    <row r="72" spans="1:7" ht="25.5" customHeight="1">
      <c r="A72" s="3"/>
      <c r="B72" s="165" t="s">
        <v>26</v>
      </c>
      <c r="C72" s="88" t="s">
        <v>108</v>
      </c>
      <c r="D72" s="165" t="s">
        <v>82</v>
      </c>
      <c r="E72" s="165" t="s">
        <v>16</v>
      </c>
      <c r="F72" s="3"/>
      <c r="G72" s="3"/>
    </row>
    <row r="73" spans="1:7" ht="12.75">
      <c r="A73" s="3"/>
      <c r="B73" s="166"/>
      <c r="C73" s="104" t="s">
        <v>109</v>
      </c>
      <c r="D73" s="166"/>
      <c r="E73" s="166"/>
      <c r="F73" s="3"/>
      <c r="G73" s="74"/>
    </row>
    <row r="74" spans="1:7" ht="12.75">
      <c r="A74" s="3"/>
      <c r="B74" s="105">
        <v>1</v>
      </c>
      <c r="C74" s="56">
        <v>2</v>
      </c>
      <c r="D74" s="106">
        <v>3</v>
      </c>
      <c r="E74" s="107">
        <v>4</v>
      </c>
      <c r="F74" s="3"/>
      <c r="G74" s="3"/>
    </row>
    <row r="75" spans="1:7" ht="18" customHeight="1">
      <c r="A75" s="3"/>
      <c r="B75" s="67" t="s">
        <v>139</v>
      </c>
      <c r="C75" s="49"/>
      <c r="D75" s="68"/>
      <c r="E75" s="69"/>
      <c r="F75" s="3"/>
      <c r="G75" s="3"/>
    </row>
    <row r="76" spans="1:7" ht="13.5" customHeight="1">
      <c r="A76" s="3"/>
      <c r="B76" s="62" t="s">
        <v>110</v>
      </c>
      <c r="C76" s="51">
        <v>1400</v>
      </c>
      <c r="D76" s="77">
        <v>5</v>
      </c>
      <c r="E76" s="77">
        <v>5</v>
      </c>
      <c r="F76" s="3"/>
      <c r="G76" s="3"/>
    </row>
    <row r="77" spans="1:7" ht="13.5" customHeight="1">
      <c r="A77" s="3"/>
      <c r="B77" s="78" t="s">
        <v>27</v>
      </c>
      <c r="C77" s="79">
        <v>1405</v>
      </c>
      <c r="D77" s="80"/>
      <c r="E77" s="80"/>
      <c r="F77" s="3"/>
      <c r="G77" s="3"/>
    </row>
    <row r="78" spans="1:7" ht="13.5" customHeight="1">
      <c r="A78" s="3"/>
      <c r="B78" s="75" t="s">
        <v>111</v>
      </c>
      <c r="C78" s="91">
        <v>1410</v>
      </c>
      <c r="D78" s="83">
        <v>12</v>
      </c>
      <c r="E78" s="83">
        <v>12</v>
      </c>
      <c r="F78" s="3"/>
      <c r="G78" s="3"/>
    </row>
    <row r="79" spans="1:7" ht="13.5" customHeight="1">
      <c r="A79" s="3"/>
      <c r="B79" s="75" t="s">
        <v>112</v>
      </c>
      <c r="C79" s="91">
        <v>1415</v>
      </c>
      <c r="D79" s="83"/>
      <c r="E79" s="83"/>
      <c r="F79" s="3"/>
      <c r="G79" s="3"/>
    </row>
    <row r="80" spans="1:7" ht="13.5" customHeight="1">
      <c r="A80" s="3"/>
      <c r="B80" s="75" t="s">
        <v>113</v>
      </c>
      <c r="C80" s="91">
        <v>1420</v>
      </c>
      <c r="D80" s="83">
        <v>5334</v>
      </c>
      <c r="E80" s="83">
        <v>5341</v>
      </c>
      <c r="F80" s="3"/>
      <c r="G80" s="3"/>
    </row>
    <row r="81" spans="1:7" ht="13.5" customHeight="1">
      <c r="A81" s="3"/>
      <c r="B81" s="75" t="s">
        <v>114</v>
      </c>
      <c r="C81" s="91">
        <v>1425</v>
      </c>
      <c r="D81" s="91"/>
      <c r="E81" s="91"/>
      <c r="F81" s="3"/>
      <c r="G81" s="3"/>
    </row>
    <row r="82" spans="1:7" ht="13.5" customHeight="1">
      <c r="A82" s="3"/>
      <c r="B82" s="75" t="s">
        <v>115</v>
      </c>
      <c r="C82" s="91">
        <v>1430</v>
      </c>
      <c r="D82" s="91"/>
      <c r="E82" s="91"/>
      <c r="F82" s="3"/>
      <c r="G82" s="3"/>
    </row>
    <row r="83" spans="1:7" ht="13.5" customHeight="1">
      <c r="A83" s="3"/>
      <c r="B83" s="95" t="s">
        <v>28</v>
      </c>
      <c r="C83" s="97">
        <v>1495</v>
      </c>
      <c r="D83" s="108">
        <f>D76+D77+D78+D79+D80+D81+D82+D75</f>
        <v>5351</v>
      </c>
      <c r="E83" s="108">
        <f>E76+E77+E78+E79+E80+E81+E82+E75</f>
        <v>5358</v>
      </c>
      <c r="F83" s="3"/>
      <c r="G83" s="3"/>
    </row>
    <row r="84" spans="1:7" ht="20.25" customHeight="1">
      <c r="A84" s="3"/>
      <c r="B84" s="109" t="s">
        <v>116</v>
      </c>
      <c r="C84" s="49"/>
      <c r="D84" s="61" t="s">
        <v>117</v>
      </c>
      <c r="E84" s="110"/>
      <c r="F84" s="3"/>
      <c r="G84" s="3"/>
    </row>
    <row r="85" spans="1:7" ht="13.5" customHeight="1">
      <c r="A85" s="3"/>
      <c r="B85" s="111" t="s">
        <v>29</v>
      </c>
      <c r="C85" s="51">
        <v>1500</v>
      </c>
      <c r="D85" s="62"/>
      <c r="E85" s="112"/>
      <c r="F85" s="3"/>
      <c r="G85" s="3"/>
    </row>
    <row r="86" spans="1:7" ht="13.5" customHeight="1">
      <c r="A86" s="3"/>
      <c r="B86" s="75" t="s">
        <v>30</v>
      </c>
      <c r="C86" s="79">
        <v>1510</v>
      </c>
      <c r="D86" s="78"/>
      <c r="E86" s="83"/>
      <c r="F86" s="3"/>
      <c r="G86" s="3"/>
    </row>
    <row r="87" spans="1:7" ht="13.5" customHeight="1">
      <c r="A87" s="3"/>
      <c r="B87" s="75" t="s">
        <v>31</v>
      </c>
      <c r="C87" s="91">
        <v>1515</v>
      </c>
      <c r="D87" s="83"/>
      <c r="E87" s="83"/>
      <c r="F87" s="3"/>
      <c r="G87" s="3"/>
    </row>
    <row r="88" spans="1:7" ht="13.5" customHeight="1">
      <c r="A88" s="3"/>
      <c r="B88" s="75" t="s">
        <v>32</v>
      </c>
      <c r="C88" s="91">
        <v>1520</v>
      </c>
      <c r="D88" s="83"/>
      <c r="E88" s="83"/>
      <c r="F88" s="3"/>
      <c r="G88" s="3"/>
    </row>
    <row r="89" spans="1:7" ht="13.5" customHeight="1">
      <c r="A89" s="3"/>
      <c r="B89" s="75" t="s">
        <v>118</v>
      </c>
      <c r="C89" s="76">
        <v>1521</v>
      </c>
      <c r="D89" s="83"/>
      <c r="E89" s="83"/>
      <c r="F89" s="3"/>
      <c r="G89" s="3"/>
    </row>
    <row r="90" spans="1:7" ht="13.5" customHeight="1">
      <c r="A90" s="3"/>
      <c r="B90" s="75" t="s">
        <v>119</v>
      </c>
      <c r="C90" s="91">
        <v>1525</v>
      </c>
      <c r="D90" s="83"/>
      <c r="E90" s="83"/>
      <c r="F90" s="3"/>
      <c r="G90" s="3"/>
    </row>
    <row r="91" spans="1:7" ht="13.5" customHeight="1">
      <c r="A91" s="3"/>
      <c r="B91" s="95" t="s">
        <v>33</v>
      </c>
      <c r="C91" s="97">
        <v>1595</v>
      </c>
      <c r="D91" s="108">
        <f>D85+D86+D87+D88+D90</f>
        <v>0</v>
      </c>
      <c r="E91" s="108">
        <f>E85+E86+E87+E88+E90</f>
        <v>0</v>
      </c>
      <c r="F91" s="3"/>
      <c r="G91" s="3"/>
    </row>
    <row r="92" spans="1:7" ht="18" customHeight="1">
      <c r="A92" s="3"/>
      <c r="B92" s="109" t="s">
        <v>140</v>
      </c>
      <c r="C92" s="49"/>
      <c r="D92" s="61" t="s">
        <v>117</v>
      </c>
      <c r="E92" s="110"/>
      <c r="F92" s="3"/>
      <c r="G92" s="3"/>
    </row>
    <row r="93" spans="2:5" ht="13.5" customHeight="1">
      <c r="B93" s="111" t="s">
        <v>120</v>
      </c>
      <c r="C93" s="51">
        <v>1600</v>
      </c>
      <c r="D93" s="112"/>
      <c r="E93" s="112"/>
    </row>
    <row r="94" spans="2:5" ht="13.5" customHeight="1">
      <c r="B94" s="84" t="s">
        <v>121</v>
      </c>
      <c r="C94" s="166">
        <v>1610</v>
      </c>
      <c r="D94" s="168"/>
      <c r="E94" s="168"/>
    </row>
    <row r="95" spans="2:5" ht="13.5" customHeight="1">
      <c r="B95" s="113" t="s">
        <v>122</v>
      </c>
      <c r="C95" s="167"/>
      <c r="D95" s="169"/>
      <c r="E95" s="169"/>
    </row>
    <row r="96" spans="2:5" ht="13.5" customHeight="1">
      <c r="B96" s="90" t="s">
        <v>123</v>
      </c>
      <c r="C96" s="91">
        <v>1615</v>
      </c>
      <c r="D96" s="83"/>
      <c r="E96" s="83"/>
    </row>
    <row r="97" spans="2:5" ht="13.5" customHeight="1">
      <c r="B97" s="90" t="s">
        <v>124</v>
      </c>
      <c r="C97" s="91">
        <v>1620</v>
      </c>
      <c r="D97" s="83"/>
      <c r="E97" s="83"/>
    </row>
    <row r="98" spans="2:5" ht="13.5" customHeight="1">
      <c r="B98" s="90" t="s">
        <v>102</v>
      </c>
      <c r="C98" s="91">
        <v>1621</v>
      </c>
      <c r="D98" s="83"/>
      <c r="E98" s="83"/>
    </row>
    <row r="99" spans="2:5" ht="13.5" customHeight="1">
      <c r="B99" s="90" t="s">
        <v>125</v>
      </c>
      <c r="C99" s="91">
        <v>1625</v>
      </c>
      <c r="D99" s="83"/>
      <c r="E99" s="83"/>
    </row>
    <row r="100" spans="2:5" ht="13.5" customHeight="1">
      <c r="B100" s="90" t="s">
        <v>126</v>
      </c>
      <c r="C100" s="91">
        <v>1630</v>
      </c>
      <c r="D100" s="83">
        <v>610</v>
      </c>
      <c r="E100" s="83">
        <v>472</v>
      </c>
    </row>
    <row r="101" spans="2:5" ht="13.5" customHeight="1">
      <c r="B101" s="75" t="s">
        <v>127</v>
      </c>
      <c r="C101" s="76">
        <v>1635</v>
      </c>
      <c r="D101" s="83">
        <v>432</v>
      </c>
      <c r="E101" s="83">
        <v>396</v>
      </c>
    </row>
    <row r="102" spans="2:5" ht="13.5" customHeight="1">
      <c r="B102" s="75" t="s">
        <v>128</v>
      </c>
      <c r="C102" s="76">
        <v>1645</v>
      </c>
      <c r="D102" s="83"/>
      <c r="E102" s="83"/>
    </row>
    <row r="103" spans="2:5" ht="13.5" customHeight="1">
      <c r="B103" s="75" t="s">
        <v>34</v>
      </c>
      <c r="C103" s="82">
        <v>1660</v>
      </c>
      <c r="D103" s="83"/>
      <c r="E103" s="83"/>
    </row>
    <row r="104" spans="2:5" ht="13.5" customHeight="1">
      <c r="B104" s="75" t="s">
        <v>35</v>
      </c>
      <c r="C104" s="91">
        <v>1665</v>
      </c>
      <c r="D104" s="83"/>
      <c r="E104" s="83"/>
    </row>
    <row r="105" spans="2:5" ht="13.5" customHeight="1">
      <c r="B105" s="75" t="s">
        <v>36</v>
      </c>
      <c r="C105" s="91">
        <v>1690</v>
      </c>
      <c r="D105" s="83">
        <v>39</v>
      </c>
      <c r="E105" s="83">
        <v>16</v>
      </c>
    </row>
    <row r="106" spans="2:5" ht="13.5" customHeight="1">
      <c r="B106" s="95" t="s">
        <v>37</v>
      </c>
      <c r="C106" s="96">
        <v>1695</v>
      </c>
      <c r="D106" s="93">
        <f>D93+D94+D96+D97+D99+D100+D103+D104+D105+D101+D102</f>
        <v>1081</v>
      </c>
      <c r="E106" s="93">
        <f>E93+E94+E96+E97+E99+E100+E103+E104+E105+E101+E102</f>
        <v>884</v>
      </c>
    </row>
    <row r="107" spans="2:5" ht="18.75" customHeight="1">
      <c r="B107" s="97" t="s">
        <v>129</v>
      </c>
      <c r="C107" s="170">
        <v>1700</v>
      </c>
      <c r="D107" s="172"/>
      <c r="E107" s="168"/>
    </row>
    <row r="108" spans="2:5" ht="13.5" customHeight="1">
      <c r="B108" s="114" t="s">
        <v>130</v>
      </c>
      <c r="C108" s="171"/>
      <c r="D108" s="173"/>
      <c r="E108" s="169"/>
    </row>
    <row r="109" spans="2:5" ht="13.5" customHeight="1">
      <c r="B109" s="95" t="s">
        <v>131</v>
      </c>
      <c r="C109" s="96">
        <v>1900</v>
      </c>
      <c r="D109" s="115">
        <f>D107+D106+D91+D83</f>
        <v>6432</v>
      </c>
      <c r="E109" s="115">
        <f>E107+E106+E91+E83</f>
        <v>6242</v>
      </c>
    </row>
    <row r="110" spans="2:5" ht="12.75">
      <c r="B110" s="116"/>
      <c r="D110" s="117"/>
      <c r="E110" s="118"/>
    </row>
    <row r="111" spans="2:5" ht="12.75">
      <c r="B111" s="119"/>
      <c r="D111" s="117"/>
      <c r="E111" s="117"/>
    </row>
    <row r="112" spans="2:5" ht="12.75">
      <c r="B112" s="119"/>
      <c r="C112" s="117"/>
      <c r="D112" s="117"/>
      <c r="E112" s="117"/>
    </row>
    <row r="113" spans="2:5" ht="12.75">
      <c r="B113" s="120" t="s">
        <v>6</v>
      </c>
      <c r="C113" s="121"/>
      <c r="D113" s="117" t="s">
        <v>70</v>
      </c>
      <c r="E113" s="117"/>
    </row>
    <row r="114" spans="2:5" ht="12.75">
      <c r="B114" s="117"/>
      <c r="C114" s="117"/>
      <c r="D114" s="117"/>
      <c r="E114" s="117"/>
    </row>
    <row r="115" spans="2:5" ht="12.75">
      <c r="B115" s="120" t="s">
        <v>7</v>
      </c>
      <c r="C115" s="121"/>
      <c r="D115" s="117" t="s">
        <v>71</v>
      </c>
      <c r="E115" s="117"/>
    </row>
  </sheetData>
  <sheetProtection/>
  <mergeCells count="22">
    <mergeCell ref="C94:C95"/>
    <mergeCell ref="D94:D95"/>
    <mergeCell ref="C55:C56"/>
    <mergeCell ref="C107:C108"/>
    <mergeCell ref="D107:D108"/>
    <mergeCell ref="E107:E108"/>
    <mergeCell ref="E94:E95"/>
    <mergeCell ref="E72:E73"/>
    <mergeCell ref="C38:C39"/>
    <mergeCell ref="D38:D39"/>
    <mergeCell ref="E38:E39"/>
    <mergeCell ref="C45:C46"/>
    <mergeCell ref="B72:B73"/>
    <mergeCell ref="D72:D73"/>
    <mergeCell ref="B6:C6"/>
    <mergeCell ref="B7:C7"/>
    <mergeCell ref="B15:F15"/>
    <mergeCell ref="B16:C16"/>
    <mergeCell ref="B17:C17"/>
    <mergeCell ref="D28:D29"/>
    <mergeCell ref="E28:E29"/>
    <mergeCell ref="C23:D23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  <rowBreaks count="1" manualBreakCount="1">
    <brk id="69" max="16" man="1"/>
  </rowBreaks>
  <colBreaks count="1" manualBreakCount="1">
    <brk id="5" max="10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D97"/>
  <sheetViews>
    <sheetView showGridLines="0" showZeros="0" tabSelected="1" workbookViewId="0" topLeftCell="A1">
      <selection activeCell="BH83" sqref="BH83:BR83"/>
    </sheetView>
  </sheetViews>
  <sheetFormatPr defaultColWidth="1.421875" defaultRowHeight="15"/>
  <cols>
    <col min="1" max="44" width="1.1484375" style="122" customWidth="1"/>
    <col min="45" max="45" width="2.421875" style="122" customWidth="1"/>
    <col min="46" max="78" width="1.1484375" style="122" customWidth="1"/>
    <col min="79" max="82" width="8.28125" style="122" customWidth="1"/>
    <col min="83" max="129" width="1.1484375" style="122" customWidth="1"/>
    <col min="130" max="16384" width="1.421875" style="122" customWidth="1"/>
  </cols>
  <sheetData>
    <row r="1" spans="79:82" ht="6" customHeight="1">
      <c r="CA1" s="225" t="s">
        <v>186</v>
      </c>
      <c r="CB1" s="225"/>
      <c r="CC1" s="225"/>
      <c r="CD1" s="225"/>
    </row>
    <row r="2" spans="3:82" ht="13.5" customHeight="1">
      <c r="C2" s="123"/>
      <c r="D2" s="123"/>
      <c r="BJ2" s="233" t="s">
        <v>74</v>
      </c>
      <c r="BK2" s="234"/>
      <c r="BL2" s="234"/>
      <c r="BM2" s="234"/>
      <c r="BN2" s="234"/>
      <c r="BO2" s="234"/>
      <c r="BP2" s="234"/>
      <c r="BQ2" s="234"/>
      <c r="BR2" s="235"/>
      <c r="CA2" s="225"/>
      <c r="CB2" s="225"/>
      <c r="CC2" s="225"/>
      <c r="CD2" s="225"/>
    </row>
    <row r="3" spans="3:82" ht="13.5" customHeight="1">
      <c r="C3" s="239" t="s">
        <v>13</v>
      </c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239"/>
      <c r="AN3" s="239"/>
      <c r="AO3" s="239"/>
      <c r="AP3" s="239"/>
      <c r="AQ3" s="239"/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239"/>
      <c r="BE3" s="239"/>
      <c r="BF3" s="239"/>
      <c r="BG3" s="239"/>
      <c r="BH3" s="239"/>
      <c r="BI3" s="239"/>
      <c r="BJ3" s="277" t="s">
        <v>193</v>
      </c>
      <c r="BK3" s="278"/>
      <c r="BL3" s="278"/>
      <c r="BM3" s="275" t="s">
        <v>195</v>
      </c>
      <c r="BN3" s="276"/>
      <c r="BO3" s="276"/>
      <c r="BP3" s="251" t="s">
        <v>38</v>
      </c>
      <c r="BQ3" s="251"/>
      <c r="BR3" s="251"/>
      <c r="CA3" s="225"/>
      <c r="CB3" s="225"/>
      <c r="CC3" s="225"/>
      <c r="CD3" s="225"/>
    </row>
    <row r="4" spans="3:82" ht="13.5" customHeight="1">
      <c r="C4" s="240" t="s">
        <v>0</v>
      </c>
      <c r="D4" s="240"/>
      <c r="E4" s="240"/>
      <c r="F4" s="240"/>
      <c r="G4" s="240"/>
      <c r="H4" s="240"/>
      <c r="I4" s="240"/>
      <c r="J4" s="240"/>
      <c r="K4" s="240"/>
      <c r="L4" s="279" t="s">
        <v>45</v>
      </c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279"/>
      <c r="AR4" s="279"/>
      <c r="AS4" s="279"/>
      <c r="AT4" s="279"/>
      <c r="AU4" s="279"/>
      <c r="AV4" s="279"/>
      <c r="AW4" s="279"/>
      <c r="AX4" s="279"/>
      <c r="BA4" s="240" t="s">
        <v>1</v>
      </c>
      <c r="BB4" s="240"/>
      <c r="BC4" s="240"/>
      <c r="BD4" s="240"/>
      <c r="BE4" s="240"/>
      <c r="BF4" s="240"/>
      <c r="BG4" s="240"/>
      <c r="BH4" s="240"/>
      <c r="BI4" s="241"/>
      <c r="BJ4" s="236" t="s">
        <v>192</v>
      </c>
      <c r="BK4" s="237"/>
      <c r="BL4" s="237"/>
      <c r="BM4" s="237"/>
      <c r="BN4" s="237"/>
      <c r="BO4" s="237"/>
      <c r="BP4" s="237"/>
      <c r="BQ4" s="237"/>
      <c r="BR4" s="238"/>
      <c r="CA4" s="225"/>
      <c r="CB4" s="225"/>
      <c r="CC4" s="225"/>
      <c r="CD4" s="225"/>
    </row>
    <row r="5" spans="11:82" ht="11.25" customHeight="1">
      <c r="K5" s="124"/>
      <c r="L5" s="232" t="s">
        <v>46</v>
      </c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CA5" s="226" t="s">
        <v>187</v>
      </c>
      <c r="CB5" s="226"/>
      <c r="CC5" s="226"/>
      <c r="CD5" s="226"/>
    </row>
    <row r="6" spans="79:82" ht="6" customHeight="1">
      <c r="CA6" s="226"/>
      <c r="CB6" s="226"/>
      <c r="CC6" s="226"/>
      <c r="CD6" s="226"/>
    </row>
    <row r="7" spans="3:82" ht="18" customHeight="1">
      <c r="C7" s="231" t="s">
        <v>141</v>
      </c>
      <c r="D7" s="231"/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31"/>
      <c r="Z7" s="231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1"/>
      <c r="AS7" s="231"/>
      <c r="AT7" s="231"/>
      <c r="AU7" s="231"/>
      <c r="AV7" s="231"/>
      <c r="AW7" s="231"/>
      <c r="AX7" s="231"/>
      <c r="AY7" s="231"/>
      <c r="AZ7" s="231"/>
      <c r="BA7" s="231"/>
      <c r="BB7" s="231"/>
      <c r="BC7" s="231"/>
      <c r="BD7" s="231"/>
      <c r="BE7" s="231"/>
      <c r="BF7" s="231"/>
      <c r="BG7" s="231"/>
      <c r="BH7" s="231"/>
      <c r="BI7" s="231"/>
      <c r="BJ7" s="231"/>
      <c r="BK7" s="231"/>
      <c r="BL7" s="231"/>
      <c r="BM7" s="231"/>
      <c r="BN7" s="231"/>
      <c r="BO7" s="231"/>
      <c r="BP7" s="231"/>
      <c r="BQ7" s="231"/>
      <c r="BR7" s="231"/>
      <c r="CA7" s="226"/>
      <c r="CB7" s="226"/>
      <c r="CC7" s="226"/>
      <c r="CD7" s="226"/>
    </row>
    <row r="8" spans="2:82" ht="15.75">
      <c r="B8" s="242"/>
      <c r="C8" s="242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31" t="s">
        <v>47</v>
      </c>
      <c r="Z8" s="231"/>
      <c r="AA8" s="231"/>
      <c r="AB8" s="243" t="s">
        <v>196</v>
      </c>
      <c r="AC8" s="243"/>
      <c r="AD8" s="243"/>
      <c r="AE8" s="243"/>
      <c r="AF8" s="243"/>
      <c r="AG8" s="243"/>
      <c r="AH8" s="243"/>
      <c r="AI8" s="243"/>
      <c r="AJ8" s="243"/>
      <c r="AK8" s="243"/>
      <c r="AL8" s="243"/>
      <c r="AM8" s="243"/>
      <c r="AN8" s="243"/>
      <c r="AO8" s="243"/>
      <c r="AP8" s="231"/>
      <c r="AQ8" s="231"/>
      <c r="AR8" s="231"/>
      <c r="AS8" s="244" t="s">
        <v>197</v>
      </c>
      <c r="AT8" s="244"/>
      <c r="AU8" s="244"/>
      <c r="AV8" s="231" t="s">
        <v>48</v>
      </c>
      <c r="AW8" s="231"/>
      <c r="AX8" s="231"/>
      <c r="AY8" s="125"/>
      <c r="AZ8" s="125"/>
      <c r="BA8" s="125"/>
      <c r="BB8" s="125"/>
      <c r="BC8" s="125"/>
      <c r="BD8" s="125"/>
      <c r="BE8" s="125"/>
      <c r="BF8" s="125"/>
      <c r="BG8" s="125"/>
      <c r="BH8" s="125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CA8" s="226"/>
      <c r="CB8" s="226"/>
      <c r="CC8" s="226"/>
      <c r="CD8" s="226"/>
    </row>
    <row r="9" spans="79:82" ht="8.25" customHeight="1">
      <c r="CA9" s="227" t="s">
        <v>188</v>
      </c>
      <c r="CB9" s="227"/>
      <c r="CC9" s="227"/>
      <c r="CD9" s="227"/>
    </row>
    <row r="10" spans="42:82" ht="13.5" customHeight="1">
      <c r="AP10" s="280" t="s">
        <v>142</v>
      </c>
      <c r="AQ10" s="280"/>
      <c r="AR10" s="280"/>
      <c r="AS10" s="280"/>
      <c r="AT10" s="280"/>
      <c r="AU10" s="280"/>
      <c r="AV10" s="280"/>
      <c r="AW10" s="280"/>
      <c r="AX10" s="281" t="s">
        <v>5</v>
      </c>
      <c r="AY10" s="281"/>
      <c r="AZ10" s="281"/>
      <c r="BA10" s="281"/>
      <c r="BB10" s="281"/>
      <c r="BC10" s="281"/>
      <c r="BD10" s="281"/>
      <c r="BE10" s="281"/>
      <c r="BF10" s="281"/>
      <c r="BG10" s="281"/>
      <c r="BH10" s="281"/>
      <c r="BI10" s="282"/>
      <c r="BJ10" s="233">
        <v>1801003</v>
      </c>
      <c r="BK10" s="234"/>
      <c r="BL10" s="234"/>
      <c r="BM10" s="234"/>
      <c r="BN10" s="234"/>
      <c r="BO10" s="234"/>
      <c r="BP10" s="234"/>
      <c r="BQ10" s="234"/>
      <c r="BR10" s="235"/>
      <c r="CA10" s="227"/>
      <c r="CB10" s="227"/>
      <c r="CC10" s="227"/>
      <c r="CD10" s="227"/>
    </row>
    <row r="11" ht="8.25" customHeight="1" hidden="1"/>
    <row r="12" spans="3:71" ht="9" customHeight="1">
      <c r="C12" s="250" t="s">
        <v>49</v>
      </c>
      <c r="D12" s="250"/>
      <c r="E12" s="250"/>
      <c r="F12" s="250"/>
      <c r="G12" s="250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0"/>
      <c r="AP12" s="250"/>
      <c r="AQ12" s="250"/>
      <c r="AR12" s="250"/>
      <c r="AS12" s="250"/>
      <c r="AT12" s="250"/>
      <c r="AU12" s="250"/>
      <c r="AV12" s="250"/>
      <c r="AW12" s="250"/>
      <c r="AX12" s="250"/>
      <c r="AY12" s="250"/>
      <c r="AZ12" s="250"/>
      <c r="BA12" s="250"/>
      <c r="BB12" s="250"/>
      <c r="BC12" s="250"/>
      <c r="BD12" s="250"/>
      <c r="BE12" s="250"/>
      <c r="BF12" s="250"/>
      <c r="BG12" s="250"/>
      <c r="BH12" s="250"/>
      <c r="BI12" s="250"/>
      <c r="BJ12" s="250"/>
      <c r="BK12" s="250"/>
      <c r="BL12" s="250"/>
      <c r="BM12" s="250"/>
      <c r="BN12" s="250"/>
      <c r="BO12" s="250"/>
      <c r="BP12" s="250"/>
      <c r="BQ12" s="250"/>
      <c r="BR12" s="250"/>
      <c r="BS12" s="250"/>
    </row>
    <row r="13" ht="9" customHeight="1"/>
    <row r="14" spans="3:70" ht="55.5" customHeight="1">
      <c r="C14" s="251" t="s">
        <v>50</v>
      </c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251" t="s">
        <v>15</v>
      </c>
      <c r="AV14" s="251"/>
      <c r="AW14" s="251"/>
      <c r="AX14" s="251"/>
      <c r="AY14" s="251" t="s">
        <v>51</v>
      </c>
      <c r="AZ14" s="251"/>
      <c r="BA14" s="251"/>
      <c r="BB14" s="251"/>
      <c r="BC14" s="251"/>
      <c r="BD14" s="251"/>
      <c r="BE14" s="251"/>
      <c r="BF14" s="251"/>
      <c r="BG14" s="251"/>
      <c r="BH14" s="251" t="s">
        <v>143</v>
      </c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</row>
    <row r="15" spans="3:70" ht="13.5" customHeight="1">
      <c r="C15" s="251">
        <v>1</v>
      </c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251">
        <v>2</v>
      </c>
      <c r="AV15" s="251"/>
      <c r="AW15" s="251"/>
      <c r="AX15" s="251"/>
      <c r="AY15" s="251">
        <v>3</v>
      </c>
      <c r="AZ15" s="251"/>
      <c r="BA15" s="251"/>
      <c r="BB15" s="251"/>
      <c r="BC15" s="251"/>
      <c r="BD15" s="251"/>
      <c r="BE15" s="251"/>
      <c r="BF15" s="251"/>
      <c r="BG15" s="251"/>
      <c r="BH15" s="251">
        <v>4</v>
      </c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</row>
    <row r="16" spans="3:70" ht="13.5" customHeight="1">
      <c r="C16" s="195" t="s">
        <v>144</v>
      </c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195"/>
      <c r="W16" s="195"/>
      <c r="X16" s="195"/>
      <c r="Y16" s="195"/>
      <c r="Z16" s="195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87">
        <v>2000</v>
      </c>
      <c r="AV16" s="187"/>
      <c r="AW16" s="187"/>
      <c r="AX16" s="187"/>
      <c r="AY16" s="224">
        <v>2408</v>
      </c>
      <c r="AZ16" s="224"/>
      <c r="BA16" s="224"/>
      <c r="BB16" s="224"/>
      <c r="BC16" s="224"/>
      <c r="BD16" s="224"/>
      <c r="BE16" s="224"/>
      <c r="BF16" s="224"/>
      <c r="BG16" s="224"/>
      <c r="BH16" s="188">
        <v>1483</v>
      </c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</row>
    <row r="17" spans="3:70" ht="13.5" customHeight="1">
      <c r="C17" s="196" t="s">
        <v>145</v>
      </c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8"/>
      <c r="AU17" s="199">
        <v>2010</v>
      </c>
      <c r="AV17" s="200"/>
      <c r="AW17" s="200"/>
      <c r="AX17" s="201"/>
      <c r="AY17" s="273">
        <f>AY18-AY19-AY20+AY21</f>
        <v>0</v>
      </c>
      <c r="AZ17" s="253"/>
      <c r="BA17" s="253"/>
      <c r="BB17" s="253"/>
      <c r="BC17" s="253"/>
      <c r="BD17" s="253"/>
      <c r="BE17" s="253"/>
      <c r="BF17" s="253"/>
      <c r="BG17" s="274"/>
      <c r="BH17" s="217">
        <f>BH18-BH19-BH20+BH21</f>
        <v>0</v>
      </c>
      <c r="BI17" s="218"/>
      <c r="BJ17" s="218"/>
      <c r="BK17" s="218"/>
      <c r="BL17" s="218"/>
      <c r="BM17" s="218"/>
      <c r="BN17" s="218"/>
      <c r="BO17" s="218"/>
      <c r="BP17" s="218"/>
      <c r="BQ17" s="218"/>
      <c r="BR17" s="219"/>
    </row>
    <row r="18" spans="3:70" ht="13.5" customHeight="1">
      <c r="C18" s="196" t="s">
        <v>146</v>
      </c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7"/>
      <c r="AR18" s="197"/>
      <c r="AS18" s="197"/>
      <c r="AT18" s="198"/>
      <c r="AU18" s="199">
        <v>2011</v>
      </c>
      <c r="AV18" s="200"/>
      <c r="AW18" s="200"/>
      <c r="AX18" s="201"/>
      <c r="AY18" s="202"/>
      <c r="AZ18" s="203"/>
      <c r="BA18" s="203"/>
      <c r="BB18" s="203"/>
      <c r="BC18" s="203"/>
      <c r="BD18" s="203"/>
      <c r="BE18" s="203"/>
      <c r="BF18" s="203"/>
      <c r="BG18" s="204"/>
      <c r="BH18" s="220"/>
      <c r="BI18" s="221"/>
      <c r="BJ18" s="221"/>
      <c r="BK18" s="221"/>
      <c r="BL18" s="221"/>
      <c r="BM18" s="221"/>
      <c r="BN18" s="221"/>
      <c r="BO18" s="221"/>
      <c r="BP18" s="221"/>
      <c r="BQ18" s="221"/>
      <c r="BR18" s="222"/>
    </row>
    <row r="19" spans="3:70" ht="13.5" customHeight="1">
      <c r="C19" s="196" t="s">
        <v>147</v>
      </c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8"/>
      <c r="AU19" s="199">
        <v>2012</v>
      </c>
      <c r="AV19" s="200"/>
      <c r="AW19" s="200"/>
      <c r="AX19" s="201"/>
      <c r="AY19" s="202"/>
      <c r="AZ19" s="203"/>
      <c r="BA19" s="203"/>
      <c r="BB19" s="203"/>
      <c r="BC19" s="203"/>
      <c r="BD19" s="203"/>
      <c r="BE19" s="203"/>
      <c r="BF19" s="203"/>
      <c r="BG19" s="204"/>
      <c r="BH19" s="220"/>
      <c r="BI19" s="221"/>
      <c r="BJ19" s="221"/>
      <c r="BK19" s="221"/>
      <c r="BL19" s="221"/>
      <c r="BM19" s="221"/>
      <c r="BN19" s="221"/>
      <c r="BO19" s="221"/>
      <c r="BP19" s="221"/>
      <c r="BQ19" s="221"/>
      <c r="BR19" s="222"/>
    </row>
    <row r="20" spans="3:70" ht="13.5" customHeight="1">
      <c r="C20" s="196" t="s">
        <v>148</v>
      </c>
      <c r="D20" s="197"/>
      <c r="E20" s="197"/>
      <c r="F20" s="197"/>
      <c r="G20" s="197"/>
      <c r="H20" s="197"/>
      <c r="I20" s="197"/>
      <c r="J20" s="197"/>
      <c r="K20" s="197"/>
      <c r="L20" s="197"/>
      <c r="M20" s="197"/>
      <c r="N20" s="197"/>
      <c r="O20" s="197"/>
      <c r="P20" s="197"/>
      <c r="Q20" s="197"/>
      <c r="R20" s="197"/>
      <c r="S20" s="197"/>
      <c r="T20" s="197"/>
      <c r="U20" s="197"/>
      <c r="V20" s="197"/>
      <c r="W20" s="197"/>
      <c r="X20" s="197"/>
      <c r="Y20" s="197"/>
      <c r="Z20" s="197"/>
      <c r="AA20" s="197"/>
      <c r="AB20" s="197"/>
      <c r="AC20" s="197"/>
      <c r="AD20" s="197"/>
      <c r="AE20" s="197"/>
      <c r="AF20" s="197"/>
      <c r="AG20" s="197"/>
      <c r="AH20" s="197"/>
      <c r="AI20" s="197"/>
      <c r="AJ20" s="197"/>
      <c r="AK20" s="197"/>
      <c r="AL20" s="197"/>
      <c r="AM20" s="197"/>
      <c r="AN20" s="197"/>
      <c r="AO20" s="197"/>
      <c r="AP20" s="197"/>
      <c r="AQ20" s="197"/>
      <c r="AR20" s="197"/>
      <c r="AS20" s="197"/>
      <c r="AT20" s="198"/>
      <c r="AU20" s="199">
        <v>2013</v>
      </c>
      <c r="AV20" s="200"/>
      <c r="AW20" s="200"/>
      <c r="AX20" s="201"/>
      <c r="AY20" s="202"/>
      <c r="AZ20" s="203"/>
      <c r="BA20" s="203"/>
      <c r="BB20" s="203"/>
      <c r="BC20" s="203"/>
      <c r="BD20" s="203"/>
      <c r="BE20" s="203"/>
      <c r="BF20" s="203"/>
      <c r="BG20" s="204"/>
      <c r="BH20" s="220"/>
      <c r="BI20" s="221"/>
      <c r="BJ20" s="221"/>
      <c r="BK20" s="221"/>
      <c r="BL20" s="221"/>
      <c r="BM20" s="221"/>
      <c r="BN20" s="221"/>
      <c r="BO20" s="221"/>
      <c r="BP20" s="221"/>
      <c r="BQ20" s="221"/>
      <c r="BR20" s="222"/>
    </row>
    <row r="21" spans="3:70" ht="13.5" customHeight="1">
      <c r="C21" s="196" t="s">
        <v>149</v>
      </c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8"/>
      <c r="AU21" s="199">
        <v>2014</v>
      </c>
      <c r="AV21" s="200"/>
      <c r="AW21" s="200"/>
      <c r="AX21" s="201"/>
      <c r="AY21" s="202"/>
      <c r="AZ21" s="203"/>
      <c r="BA21" s="203"/>
      <c r="BB21" s="203"/>
      <c r="BC21" s="203"/>
      <c r="BD21" s="203"/>
      <c r="BE21" s="203"/>
      <c r="BF21" s="203"/>
      <c r="BG21" s="204"/>
      <c r="BH21" s="220"/>
      <c r="BI21" s="221"/>
      <c r="BJ21" s="221"/>
      <c r="BK21" s="221"/>
      <c r="BL21" s="221"/>
      <c r="BM21" s="221"/>
      <c r="BN21" s="221"/>
      <c r="BO21" s="221"/>
      <c r="BP21" s="221"/>
      <c r="BQ21" s="221"/>
      <c r="BR21" s="222"/>
    </row>
    <row r="22" spans="3:70" ht="13.5" customHeight="1">
      <c r="C22" s="264" t="s">
        <v>150</v>
      </c>
      <c r="D22" s="264"/>
      <c r="E22" s="264"/>
      <c r="F22" s="264"/>
      <c r="G22" s="264"/>
      <c r="H22" s="264"/>
      <c r="I22" s="264"/>
      <c r="J22" s="264"/>
      <c r="K22" s="264"/>
      <c r="L22" s="264"/>
      <c r="M22" s="264"/>
      <c r="N22" s="264"/>
      <c r="O22" s="264"/>
      <c r="P22" s="264"/>
      <c r="Q22" s="264"/>
      <c r="R22" s="264"/>
      <c r="S22" s="264"/>
      <c r="T22" s="264"/>
      <c r="U22" s="264"/>
      <c r="V22" s="264"/>
      <c r="W22" s="264"/>
      <c r="X22" s="264"/>
      <c r="Y22" s="264"/>
      <c r="Z22" s="264"/>
      <c r="AA22" s="264"/>
      <c r="AB22" s="264"/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4"/>
      <c r="AS22" s="264"/>
      <c r="AT22" s="264"/>
      <c r="AU22" s="265">
        <v>2050</v>
      </c>
      <c r="AV22" s="265"/>
      <c r="AW22" s="265"/>
      <c r="AX22" s="265"/>
      <c r="AY22" s="128" t="s">
        <v>8</v>
      </c>
      <c r="AZ22" s="203">
        <v>1925</v>
      </c>
      <c r="BA22" s="203"/>
      <c r="BB22" s="203"/>
      <c r="BC22" s="203"/>
      <c r="BD22" s="203"/>
      <c r="BE22" s="203"/>
      <c r="BF22" s="203"/>
      <c r="BG22" s="129" t="s">
        <v>9</v>
      </c>
      <c r="BH22" s="128" t="s">
        <v>8</v>
      </c>
      <c r="BI22" s="203">
        <v>1120</v>
      </c>
      <c r="BJ22" s="203"/>
      <c r="BK22" s="203"/>
      <c r="BL22" s="203"/>
      <c r="BM22" s="203"/>
      <c r="BN22" s="203"/>
      <c r="BO22" s="203"/>
      <c r="BP22" s="203"/>
      <c r="BQ22" s="203"/>
      <c r="BR22" s="129" t="s">
        <v>9</v>
      </c>
    </row>
    <row r="23" spans="3:70" ht="13.5" customHeight="1">
      <c r="C23" s="196" t="s">
        <v>151</v>
      </c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197"/>
      <c r="AP23" s="197"/>
      <c r="AQ23" s="197"/>
      <c r="AR23" s="197"/>
      <c r="AS23" s="197"/>
      <c r="AT23" s="198"/>
      <c r="AU23" s="199">
        <v>2070</v>
      </c>
      <c r="AV23" s="200"/>
      <c r="AW23" s="200"/>
      <c r="AX23" s="201"/>
      <c r="AY23" s="202"/>
      <c r="AZ23" s="203"/>
      <c r="BA23" s="203"/>
      <c r="BB23" s="203"/>
      <c r="BC23" s="203"/>
      <c r="BD23" s="203"/>
      <c r="BE23" s="203"/>
      <c r="BF23" s="203"/>
      <c r="BG23" s="204"/>
      <c r="BH23" s="202"/>
      <c r="BI23" s="203"/>
      <c r="BJ23" s="203"/>
      <c r="BK23" s="203"/>
      <c r="BL23" s="203"/>
      <c r="BM23" s="203"/>
      <c r="BN23" s="203"/>
      <c r="BO23" s="203"/>
      <c r="BP23" s="203"/>
      <c r="BQ23" s="203"/>
      <c r="BR23" s="204"/>
    </row>
    <row r="24" spans="3:70" ht="13.5" customHeight="1">
      <c r="C24" s="209" t="s">
        <v>152</v>
      </c>
      <c r="D24" s="210"/>
      <c r="E24" s="210"/>
      <c r="F24" s="210"/>
      <c r="G24" s="210"/>
      <c r="H24" s="210"/>
      <c r="I24" s="210"/>
      <c r="J24" s="210"/>
      <c r="K24" s="210"/>
      <c r="L24" s="210"/>
      <c r="M24" s="210"/>
      <c r="N24" s="210"/>
      <c r="O24" s="210"/>
      <c r="P24" s="210"/>
      <c r="Q24" s="210"/>
      <c r="R24" s="210"/>
      <c r="S24" s="210"/>
      <c r="T24" s="210"/>
      <c r="U24" s="210"/>
      <c r="V24" s="210"/>
      <c r="W24" s="210"/>
      <c r="X24" s="210"/>
      <c r="Y24" s="210"/>
      <c r="Z24" s="210"/>
      <c r="AA24" s="210"/>
      <c r="AB24" s="210"/>
      <c r="AC24" s="210"/>
      <c r="AD24" s="210"/>
      <c r="AE24" s="210"/>
      <c r="AF24" s="210"/>
      <c r="AG24" s="210"/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5">
        <v>2090</v>
      </c>
      <c r="AV24" s="215"/>
      <c r="AW24" s="215"/>
      <c r="AX24" s="215"/>
      <c r="AY24" s="223">
        <f>IF((AY16+AY17)&gt;(AZ22+AY23),AY16+AY17-AZ22-AY23,0)</f>
        <v>483</v>
      </c>
      <c r="AZ24" s="223"/>
      <c r="BA24" s="223"/>
      <c r="BB24" s="223"/>
      <c r="BC24" s="223"/>
      <c r="BD24" s="223"/>
      <c r="BE24" s="223"/>
      <c r="BF24" s="223"/>
      <c r="BG24" s="223"/>
      <c r="BH24" s="174">
        <f>IF((BH16+BH17)&gt;(BI22+BH23),BH16+BH17-BI22-BH23,0)</f>
        <v>363</v>
      </c>
      <c r="BI24" s="175"/>
      <c r="BJ24" s="175"/>
      <c r="BK24" s="175"/>
      <c r="BL24" s="175"/>
      <c r="BM24" s="175"/>
      <c r="BN24" s="175"/>
      <c r="BO24" s="175"/>
      <c r="BP24" s="175"/>
      <c r="BQ24" s="175"/>
      <c r="BR24" s="176"/>
    </row>
    <row r="25" spans="3:70" ht="13.5" customHeight="1">
      <c r="C25" s="213" t="s">
        <v>153</v>
      </c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4"/>
      <c r="R25" s="214"/>
      <c r="S25" s="214"/>
      <c r="T25" s="214"/>
      <c r="U25" s="214"/>
      <c r="V25" s="214"/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14"/>
      <c r="AL25" s="214"/>
      <c r="AM25" s="214"/>
      <c r="AN25" s="214"/>
      <c r="AO25" s="214"/>
      <c r="AP25" s="214"/>
      <c r="AQ25" s="214"/>
      <c r="AR25" s="214"/>
      <c r="AS25" s="214"/>
      <c r="AT25" s="214"/>
      <c r="AU25" s="215"/>
      <c r="AV25" s="215"/>
      <c r="AW25" s="215"/>
      <c r="AX25" s="215"/>
      <c r="AY25" s="223"/>
      <c r="AZ25" s="223"/>
      <c r="BA25" s="223"/>
      <c r="BB25" s="223"/>
      <c r="BC25" s="223"/>
      <c r="BD25" s="223"/>
      <c r="BE25" s="223"/>
      <c r="BF25" s="223"/>
      <c r="BG25" s="223"/>
      <c r="BH25" s="177"/>
      <c r="BI25" s="178"/>
      <c r="BJ25" s="178"/>
      <c r="BK25" s="178"/>
      <c r="BL25" s="178"/>
      <c r="BM25" s="178"/>
      <c r="BN25" s="178"/>
      <c r="BO25" s="178"/>
      <c r="BP25" s="178"/>
      <c r="BQ25" s="178"/>
      <c r="BR25" s="179"/>
    </row>
    <row r="26" spans="3:70" ht="13.5" customHeight="1">
      <c r="C26" s="208" t="s">
        <v>154</v>
      </c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8"/>
      <c r="AQ26" s="208"/>
      <c r="AR26" s="208"/>
      <c r="AS26" s="208"/>
      <c r="AT26" s="208"/>
      <c r="AU26" s="211">
        <v>2095</v>
      </c>
      <c r="AV26" s="211"/>
      <c r="AW26" s="211"/>
      <c r="AX26" s="211"/>
      <c r="AY26" s="130" t="s">
        <v>8</v>
      </c>
      <c r="AZ26" s="190">
        <f>IF((AZ22+AY23)&gt;(AY16+AY17),AZ22+AY23-AY16-AY17,0)</f>
        <v>0</v>
      </c>
      <c r="BA26" s="190"/>
      <c r="BB26" s="190"/>
      <c r="BC26" s="190"/>
      <c r="BD26" s="190"/>
      <c r="BE26" s="190"/>
      <c r="BF26" s="190"/>
      <c r="BG26" s="131" t="s">
        <v>9</v>
      </c>
      <c r="BH26" s="132" t="s">
        <v>8</v>
      </c>
      <c r="BI26" s="247">
        <f>IF((BI22+BH23)&gt;(BH16+BH17),BI22+BH23-BH16-BH17,0)</f>
        <v>0</v>
      </c>
      <c r="BJ26" s="247"/>
      <c r="BK26" s="247"/>
      <c r="BL26" s="247"/>
      <c r="BM26" s="247"/>
      <c r="BN26" s="247"/>
      <c r="BO26" s="247"/>
      <c r="BP26" s="247"/>
      <c r="BQ26" s="247"/>
      <c r="BR26" s="133" t="s">
        <v>9</v>
      </c>
    </row>
    <row r="27" spans="3:70" ht="13.5" customHeight="1">
      <c r="C27" s="196" t="s">
        <v>155</v>
      </c>
      <c r="D27" s="197"/>
      <c r="E27" s="197"/>
      <c r="F27" s="197"/>
      <c r="G27" s="197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  <c r="AE27" s="197"/>
      <c r="AF27" s="197"/>
      <c r="AG27" s="197"/>
      <c r="AH27" s="197"/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8"/>
      <c r="AU27" s="199">
        <v>2105</v>
      </c>
      <c r="AV27" s="200"/>
      <c r="AW27" s="200"/>
      <c r="AX27" s="200"/>
      <c r="AY27" s="134"/>
      <c r="AZ27" s="212"/>
      <c r="BA27" s="212"/>
      <c r="BB27" s="212"/>
      <c r="BC27" s="212"/>
      <c r="BD27" s="212"/>
      <c r="BE27" s="212"/>
      <c r="BF27" s="212"/>
      <c r="BG27" s="135"/>
      <c r="BH27" s="134"/>
      <c r="BI27" s="216"/>
      <c r="BJ27" s="216"/>
      <c r="BK27" s="216"/>
      <c r="BL27" s="216"/>
      <c r="BM27" s="216"/>
      <c r="BN27" s="216"/>
      <c r="BO27" s="216"/>
      <c r="BP27" s="216"/>
      <c r="BQ27" s="216"/>
      <c r="BR27" s="136"/>
    </row>
    <row r="28" spans="3:70" ht="13.5" customHeight="1">
      <c r="C28" s="196" t="s">
        <v>156</v>
      </c>
      <c r="D28" s="197"/>
      <c r="E28" s="197"/>
      <c r="F28" s="197"/>
      <c r="G28" s="197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7"/>
      <c r="Z28" s="197"/>
      <c r="AA28" s="197"/>
      <c r="AB28" s="197"/>
      <c r="AC28" s="197"/>
      <c r="AD28" s="197"/>
      <c r="AE28" s="197"/>
      <c r="AF28" s="197"/>
      <c r="AG28" s="197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8"/>
      <c r="AU28" s="199">
        <v>2110</v>
      </c>
      <c r="AV28" s="200"/>
      <c r="AW28" s="200"/>
      <c r="AX28" s="200"/>
      <c r="AY28" s="137"/>
      <c r="AZ28" s="206"/>
      <c r="BA28" s="206"/>
      <c r="BB28" s="206"/>
      <c r="BC28" s="206"/>
      <c r="BD28" s="206"/>
      <c r="BE28" s="206"/>
      <c r="BF28" s="206"/>
      <c r="BG28" s="138"/>
      <c r="BH28" s="137"/>
      <c r="BI28" s="229"/>
      <c r="BJ28" s="229"/>
      <c r="BK28" s="229"/>
      <c r="BL28" s="229"/>
      <c r="BM28" s="229"/>
      <c r="BN28" s="229"/>
      <c r="BO28" s="229"/>
      <c r="BP28" s="229"/>
      <c r="BQ28" s="229"/>
      <c r="BR28" s="139"/>
    </row>
    <row r="29" spans="3:70" ht="13.5" customHeight="1">
      <c r="C29" s="196" t="s">
        <v>157</v>
      </c>
      <c r="D29" s="197"/>
      <c r="E29" s="197"/>
      <c r="F29" s="197"/>
      <c r="G29" s="197"/>
      <c r="H29" s="197"/>
      <c r="I29" s="197"/>
      <c r="J29" s="197"/>
      <c r="K29" s="197"/>
      <c r="L29" s="197"/>
      <c r="M29" s="197"/>
      <c r="N29" s="197"/>
      <c r="O29" s="197"/>
      <c r="P29" s="197"/>
      <c r="Q29" s="197"/>
      <c r="R29" s="197"/>
      <c r="S29" s="197"/>
      <c r="T29" s="197"/>
      <c r="U29" s="197"/>
      <c r="V29" s="197"/>
      <c r="W29" s="197"/>
      <c r="X29" s="197"/>
      <c r="Y29" s="197"/>
      <c r="Z29" s="197"/>
      <c r="AA29" s="197"/>
      <c r="AB29" s="197"/>
      <c r="AC29" s="197"/>
      <c r="AD29" s="197"/>
      <c r="AE29" s="197"/>
      <c r="AF29" s="197"/>
      <c r="AG29" s="197"/>
      <c r="AH29" s="197"/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8"/>
      <c r="AU29" s="199">
        <v>2111</v>
      </c>
      <c r="AV29" s="200"/>
      <c r="AW29" s="200"/>
      <c r="AX29" s="201"/>
      <c r="AY29" s="270"/>
      <c r="AZ29" s="271"/>
      <c r="BA29" s="271"/>
      <c r="BB29" s="271"/>
      <c r="BC29" s="271"/>
      <c r="BD29" s="271"/>
      <c r="BE29" s="271"/>
      <c r="BF29" s="271"/>
      <c r="BG29" s="272"/>
      <c r="BH29" s="267"/>
      <c r="BI29" s="268"/>
      <c r="BJ29" s="268"/>
      <c r="BK29" s="268"/>
      <c r="BL29" s="268"/>
      <c r="BM29" s="268"/>
      <c r="BN29" s="268"/>
      <c r="BO29" s="268"/>
      <c r="BP29" s="268"/>
      <c r="BQ29" s="268"/>
      <c r="BR29" s="269"/>
    </row>
    <row r="30" spans="3:70" ht="13.5" customHeight="1">
      <c r="C30" s="196" t="s">
        <v>158</v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8"/>
      <c r="AU30" s="199">
        <v>2112</v>
      </c>
      <c r="AV30" s="200"/>
      <c r="AW30" s="200"/>
      <c r="AX30" s="201"/>
      <c r="AY30" s="205"/>
      <c r="AZ30" s="206"/>
      <c r="BA30" s="206"/>
      <c r="BB30" s="206"/>
      <c r="BC30" s="206"/>
      <c r="BD30" s="206"/>
      <c r="BE30" s="206"/>
      <c r="BF30" s="206"/>
      <c r="BG30" s="207"/>
      <c r="BH30" s="228"/>
      <c r="BI30" s="229"/>
      <c r="BJ30" s="229"/>
      <c r="BK30" s="229"/>
      <c r="BL30" s="229"/>
      <c r="BM30" s="229"/>
      <c r="BN30" s="229"/>
      <c r="BO30" s="229"/>
      <c r="BP30" s="229"/>
      <c r="BQ30" s="229"/>
      <c r="BR30" s="230"/>
    </row>
    <row r="31" spans="3:70" ht="13.5" customHeight="1">
      <c r="C31" s="195" t="s">
        <v>159</v>
      </c>
      <c r="D31" s="195"/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195"/>
      <c r="S31" s="195"/>
      <c r="T31" s="195"/>
      <c r="U31" s="195"/>
      <c r="V31" s="195"/>
      <c r="W31" s="195"/>
      <c r="X31" s="195"/>
      <c r="Y31" s="195"/>
      <c r="Z31" s="195"/>
      <c r="AA31" s="195"/>
      <c r="AB31" s="195"/>
      <c r="AC31" s="195"/>
      <c r="AD31" s="195"/>
      <c r="AE31" s="195"/>
      <c r="AF31" s="195"/>
      <c r="AG31" s="195"/>
      <c r="AH31" s="195"/>
      <c r="AI31" s="195"/>
      <c r="AJ31" s="195"/>
      <c r="AK31" s="195"/>
      <c r="AL31" s="195"/>
      <c r="AM31" s="195"/>
      <c r="AN31" s="195"/>
      <c r="AO31" s="195"/>
      <c r="AP31" s="195"/>
      <c r="AQ31" s="195"/>
      <c r="AR31" s="195"/>
      <c r="AS31" s="195"/>
      <c r="AT31" s="195"/>
      <c r="AU31" s="187">
        <v>2120</v>
      </c>
      <c r="AV31" s="187"/>
      <c r="AW31" s="187"/>
      <c r="AX31" s="187"/>
      <c r="AY31" s="187"/>
      <c r="AZ31" s="187"/>
      <c r="BA31" s="187"/>
      <c r="BB31" s="187"/>
      <c r="BC31" s="187"/>
      <c r="BD31" s="187"/>
      <c r="BE31" s="187"/>
      <c r="BF31" s="187"/>
      <c r="BG31" s="187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</row>
    <row r="32" spans="3:70" ht="26.25" customHeight="1">
      <c r="C32" s="196" t="s">
        <v>160</v>
      </c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  <c r="V32" s="197"/>
      <c r="W32" s="197"/>
      <c r="X32" s="197"/>
      <c r="Y32" s="197"/>
      <c r="Z32" s="197"/>
      <c r="AA32" s="197"/>
      <c r="AB32" s="197"/>
      <c r="AC32" s="197"/>
      <c r="AD32" s="197"/>
      <c r="AE32" s="197"/>
      <c r="AF32" s="197"/>
      <c r="AG32" s="197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8"/>
      <c r="AU32" s="199">
        <v>2121</v>
      </c>
      <c r="AV32" s="200"/>
      <c r="AW32" s="200"/>
      <c r="AX32" s="201"/>
      <c r="AY32" s="199"/>
      <c r="AZ32" s="200"/>
      <c r="BA32" s="200"/>
      <c r="BB32" s="200"/>
      <c r="BC32" s="200"/>
      <c r="BD32" s="200"/>
      <c r="BE32" s="200"/>
      <c r="BF32" s="200"/>
      <c r="BG32" s="201"/>
      <c r="BH32" s="220"/>
      <c r="BI32" s="221"/>
      <c r="BJ32" s="221"/>
      <c r="BK32" s="221"/>
      <c r="BL32" s="221"/>
      <c r="BM32" s="221"/>
      <c r="BN32" s="221"/>
      <c r="BO32" s="221"/>
      <c r="BP32" s="221"/>
      <c r="BQ32" s="221"/>
      <c r="BR32" s="222"/>
    </row>
    <row r="33" spans="3:70" ht="26.25" customHeight="1">
      <c r="C33" s="196" t="s">
        <v>161</v>
      </c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7"/>
      <c r="W33" s="197"/>
      <c r="X33" s="197"/>
      <c r="Y33" s="197"/>
      <c r="Z33" s="197"/>
      <c r="AA33" s="197"/>
      <c r="AB33" s="197"/>
      <c r="AC33" s="197"/>
      <c r="AD33" s="197"/>
      <c r="AE33" s="197"/>
      <c r="AF33" s="197"/>
      <c r="AG33" s="197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8"/>
      <c r="AU33" s="199">
        <v>2122</v>
      </c>
      <c r="AV33" s="200"/>
      <c r="AW33" s="200"/>
      <c r="AX33" s="201"/>
      <c r="AY33" s="199"/>
      <c r="AZ33" s="200"/>
      <c r="BA33" s="200"/>
      <c r="BB33" s="200"/>
      <c r="BC33" s="200"/>
      <c r="BD33" s="200"/>
      <c r="BE33" s="200"/>
      <c r="BF33" s="200"/>
      <c r="BG33" s="201"/>
      <c r="BH33" s="220"/>
      <c r="BI33" s="221"/>
      <c r="BJ33" s="221"/>
      <c r="BK33" s="221"/>
      <c r="BL33" s="221"/>
      <c r="BM33" s="221"/>
      <c r="BN33" s="221"/>
      <c r="BO33" s="221"/>
      <c r="BP33" s="221"/>
      <c r="BQ33" s="221"/>
      <c r="BR33" s="222"/>
    </row>
    <row r="34" spans="3:70" ht="12.75">
      <c r="C34" s="196" t="s">
        <v>162</v>
      </c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7"/>
      <c r="W34" s="197"/>
      <c r="X34" s="197"/>
      <c r="Y34" s="197"/>
      <c r="Z34" s="197"/>
      <c r="AA34" s="197"/>
      <c r="AB34" s="197"/>
      <c r="AC34" s="197"/>
      <c r="AD34" s="197"/>
      <c r="AE34" s="197"/>
      <c r="AF34" s="197"/>
      <c r="AG34" s="197"/>
      <c r="AH34" s="197"/>
      <c r="AI34" s="197"/>
      <c r="AJ34" s="197"/>
      <c r="AK34" s="197"/>
      <c r="AL34" s="197"/>
      <c r="AM34" s="197"/>
      <c r="AN34" s="197"/>
      <c r="AO34" s="197"/>
      <c r="AP34" s="197"/>
      <c r="AQ34" s="197"/>
      <c r="AR34" s="197"/>
      <c r="AS34" s="197"/>
      <c r="AT34" s="198"/>
      <c r="AU34" s="199">
        <v>2123</v>
      </c>
      <c r="AV34" s="200"/>
      <c r="AW34" s="200"/>
      <c r="AX34" s="201"/>
      <c r="AY34" s="199"/>
      <c r="AZ34" s="200"/>
      <c r="BA34" s="200"/>
      <c r="BB34" s="200"/>
      <c r="BC34" s="200"/>
      <c r="BD34" s="200"/>
      <c r="BE34" s="200"/>
      <c r="BF34" s="200"/>
      <c r="BG34" s="201"/>
      <c r="BH34" s="220"/>
      <c r="BI34" s="221"/>
      <c r="BJ34" s="221"/>
      <c r="BK34" s="221"/>
      <c r="BL34" s="221"/>
      <c r="BM34" s="221"/>
      <c r="BN34" s="221"/>
      <c r="BO34" s="221"/>
      <c r="BP34" s="221"/>
      <c r="BQ34" s="221"/>
      <c r="BR34" s="222"/>
    </row>
    <row r="35" spans="3:70" ht="13.5" customHeight="1">
      <c r="C35" s="195" t="s">
        <v>163</v>
      </c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5"/>
      <c r="P35" s="195"/>
      <c r="Q35" s="195"/>
      <c r="R35" s="195"/>
      <c r="S35" s="195"/>
      <c r="T35" s="195"/>
      <c r="U35" s="195"/>
      <c r="V35" s="195"/>
      <c r="W35" s="195"/>
      <c r="X35" s="195"/>
      <c r="Y35" s="195"/>
      <c r="Z35" s="195"/>
      <c r="AA35" s="195"/>
      <c r="AB35" s="195"/>
      <c r="AC35" s="195"/>
      <c r="AD35" s="195"/>
      <c r="AE35" s="195"/>
      <c r="AF35" s="195"/>
      <c r="AG35" s="195"/>
      <c r="AH35" s="195"/>
      <c r="AI35" s="195"/>
      <c r="AJ35" s="195"/>
      <c r="AK35" s="195"/>
      <c r="AL35" s="195"/>
      <c r="AM35" s="195"/>
      <c r="AN35" s="195"/>
      <c r="AO35" s="195"/>
      <c r="AP35" s="195"/>
      <c r="AQ35" s="195"/>
      <c r="AR35" s="195"/>
      <c r="AS35" s="195"/>
      <c r="AT35" s="195"/>
      <c r="AU35" s="187">
        <v>2130</v>
      </c>
      <c r="AV35" s="187"/>
      <c r="AW35" s="187"/>
      <c r="AX35" s="187"/>
      <c r="AY35" s="46" t="s">
        <v>8</v>
      </c>
      <c r="AZ35" s="200">
        <v>449</v>
      </c>
      <c r="BA35" s="200"/>
      <c r="BB35" s="200"/>
      <c r="BC35" s="200"/>
      <c r="BD35" s="200"/>
      <c r="BE35" s="200"/>
      <c r="BF35" s="200"/>
      <c r="BG35" s="1" t="s">
        <v>9</v>
      </c>
      <c r="BH35" s="128" t="s">
        <v>8</v>
      </c>
      <c r="BI35" s="203">
        <v>299</v>
      </c>
      <c r="BJ35" s="203"/>
      <c r="BK35" s="203"/>
      <c r="BL35" s="203"/>
      <c r="BM35" s="203"/>
      <c r="BN35" s="203"/>
      <c r="BO35" s="203"/>
      <c r="BP35" s="203"/>
      <c r="BQ35" s="203"/>
      <c r="BR35" s="129" t="s">
        <v>9</v>
      </c>
    </row>
    <row r="36" spans="3:70" ht="13.5" customHeight="1">
      <c r="C36" s="195" t="s">
        <v>52</v>
      </c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5"/>
      <c r="P36" s="195"/>
      <c r="Q36" s="195"/>
      <c r="R36" s="195"/>
      <c r="S36" s="195"/>
      <c r="T36" s="195"/>
      <c r="U36" s="195"/>
      <c r="V36" s="195"/>
      <c r="W36" s="195"/>
      <c r="X36" s="195"/>
      <c r="Y36" s="195"/>
      <c r="Z36" s="195"/>
      <c r="AA36" s="195"/>
      <c r="AB36" s="195"/>
      <c r="AC36" s="195"/>
      <c r="AD36" s="195"/>
      <c r="AE36" s="195"/>
      <c r="AF36" s="195"/>
      <c r="AG36" s="195"/>
      <c r="AH36" s="195"/>
      <c r="AI36" s="195"/>
      <c r="AJ36" s="195"/>
      <c r="AK36" s="195"/>
      <c r="AL36" s="195"/>
      <c r="AM36" s="195"/>
      <c r="AN36" s="195"/>
      <c r="AO36" s="195"/>
      <c r="AP36" s="195"/>
      <c r="AQ36" s="195"/>
      <c r="AR36" s="195"/>
      <c r="AS36" s="195"/>
      <c r="AT36" s="195"/>
      <c r="AU36" s="187">
        <v>2150</v>
      </c>
      <c r="AV36" s="187"/>
      <c r="AW36" s="187"/>
      <c r="AX36" s="187"/>
      <c r="AY36" s="46" t="s">
        <v>8</v>
      </c>
      <c r="AZ36" s="200"/>
      <c r="BA36" s="200"/>
      <c r="BB36" s="200"/>
      <c r="BC36" s="200"/>
      <c r="BD36" s="200"/>
      <c r="BE36" s="200"/>
      <c r="BF36" s="200"/>
      <c r="BG36" s="1" t="s">
        <v>9</v>
      </c>
      <c r="BH36" s="128" t="s">
        <v>8</v>
      </c>
      <c r="BI36" s="203"/>
      <c r="BJ36" s="203"/>
      <c r="BK36" s="203"/>
      <c r="BL36" s="203"/>
      <c r="BM36" s="203"/>
      <c r="BN36" s="203"/>
      <c r="BO36" s="203"/>
      <c r="BP36" s="203"/>
      <c r="BQ36" s="203"/>
      <c r="BR36" s="129" t="s">
        <v>9</v>
      </c>
    </row>
    <row r="37" spans="3:70" ht="13.5" customHeight="1">
      <c r="C37" s="264" t="s">
        <v>68</v>
      </c>
      <c r="D37" s="264"/>
      <c r="E37" s="264"/>
      <c r="F37" s="264"/>
      <c r="G37" s="264"/>
      <c r="H37" s="264"/>
      <c r="I37" s="264"/>
      <c r="J37" s="264"/>
      <c r="K37" s="264"/>
      <c r="L37" s="264"/>
      <c r="M37" s="264"/>
      <c r="N37" s="264"/>
      <c r="O37" s="264"/>
      <c r="P37" s="264"/>
      <c r="Q37" s="264"/>
      <c r="R37" s="264"/>
      <c r="S37" s="264"/>
      <c r="T37" s="264"/>
      <c r="U37" s="264"/>
      <c r="V37" s="264"/>
      <c r="W37" s="264"/>
      <c r="X37" s="264"/>
      <c r="Y37" s="264"/>
      <c r="Z37" s="264"/>
      <c r="AA37" s="264"/>
      <c r="AB37" s="264"/>
      <c r="AC37" s="264"/>
      <c r="AD37" s="264"/>
      <c r="AE37" s="264"/>
      <c r="AF37" s="264"/>
      <c r="AG37" s="264"/>
      <c r="AH37" s="264"/>
      <c r="AI37" s="264"/>
      <c r="AJ37" s="264"/>
      <c r="AK37" s="264"/>
      <c r="AL37" s="264"/>
      <c r="AM37" s="264"/>
      <c r="AN37" s="264"/>
      <c r="AO37" s="264"/>
      <c r="AP37" s="264"/>
      <c r="AQ37" s="264"/>
      <c r="AR37" s="264"/>
      <c r="AS37" s="264"/>
      <c r="AT37" s="264"/>
      <c r="AU37" s="187">
        <v>2180</v>
      </c>
      <c r="AV37" s="187"/>
      <c r="AW37" s="187"/>
      <c r="AX37" s="187"/>
      <c r="AY37" s="46" t="s">
        <v>8</v>
      </c>
      <c r="AZ37" s="200">
        <v>12</v>
      </c>
      <c r="BA37" s="200"/>
      <c r="BB37" s="200"/>
      <c r="BC37" s="200"/>
      <c r="BD37" s="200"/>
      <c r="BE37" s="200"/>
      <c r="BF37" s="200"/>
      <c r="BG37" s="1" t="s">
        <v>9</v>
      </c>
      <c r="BH37" s="128" t="s">
        <v>8</v>
      </c>
      <c r="BI37" s="203">
        <v>21</v>
      </c>
      <c r="BJ37" s="203"/>
      <c r="BK37" s="203"/>
      <c r="BL37" s="203"/>
      <c r="BM37" s="203"/>
      <c r="BN37" s="203"/>
      <c r="BO37" s="203"/>
      <c r="BP37" s="203"/>
      <c r="BQ37" s="203"/>
      <c r="BR37" s="129" t="s">
        <v>9</v>
      </c>
    </row>
    <row r="38" spans="3:70" ht="27" customHeight="1">
      <c r="C38" s="196" t="s">
        <v>164</v>
      </c>
      <c r="D38" s="197"/>
      <c r="E38" s="197"/>
      <c r="F38" s="197"/>
      <c r="G38" s="197"/>
      <c r="H38" s="197"/>
      <c r="I38" s="197"/>
      <c r="J38" s="197"/>
      <c r="K38" s="197"/>
      <c r="L38" s="197"/>
      <c r="M38" s="197"/>
      <c r="N38" s="197"/>
      <c r="O38" s="197"/>
      <c r="P38" s="197"/>
      <c r="Q38" s="197"/>
      <c r="R38" s="197"/>
      <c r="S38" s="197"/>
      <c r="T38" s="197"/>
      <c r="U38" s="197"/>
      <c r="V38" s="197"/>
      <c r="W38" s="197"/>
      <c r="X38" s="197"/>
      <c r="Y38" s="197"/>
      <c r="Z38" s="197"/>
      <c r="AA38" s="197"/>
      <c r="AB38" s="197"/>
      <c r="AC38" s="197"/>
      <c r="AD38" s="197"/>
      <c r="AE38" s="197"/>
      <c r="AF38" s="197"/>
      <c r="AG38" s="197"/>
      <c r="AH38" s="197"/>
      <c r="AI38" s="197"/>
      <c r="AJ38" s="197"/>
      <c r="AK38" s="197"/>
      <c r="AL38" s="197"/>
      <c r="AM38" s="197"/>
      <c r="AN38" s="197"/>
      <c r="AO38" s="197"/>
      <c r="AP38" s="197"/>
      <c r="AQ38" s="197"/>
      <c r="AR38" s="197"/>
      <c r="AS38" s="197"/>
      <c r="AT38" s="198"/>
      <c r="AU38" s="199">
        <v>2181</v>
      </c>
      <c r="AV38" s="200"/>
      <c r="AW38" s="200"/>
      <c r="AX38" s="201"/>
      <c r="AY38" s="199"/>
      <c r="AZ38" s="200"/>
      <c r="BA38" s="200"/>
      <c r="BB38" s="200"/>
      <c r="BC38" s="200"/>
      <c r="BD38" s="200"/>
      <c r="BE38" s="200"/>
      <c r="BF38" s="200"/>
      <c r="BG38" s="201"/>
      <c r="BH38" s="202"/>
      <c r="BI38" s="203"/>
      <c r="BJ38" s="203"/>
      <c r="BK38" s="203"/>
      <c r="BL38" s="203"/>
      <c r="BM38" s="203"/>
      <c r="BN38" s="203"/>
      <c r="BO38" s="203"/>
      <c r="BP38" s="203"/>
      <c r="BQ38" s="203"/>
      <c r="BR38" s="204"/>
    </row>
    <row r="39" spans="3:70" ht="26.25" customHeight="1">
      <c r="C39" s="196" t="s">
        <v>165</v>
      </c>
      <c r="D39" s="197"/>
      <c r="E39" s="197"/>
      <c r="F39" s="197"/>
      <c r="G39" s="197"/>
      <c r="H39" s="197"/>
      <c r="I39" s="197"/>
      <c r="J39" s="197"/>
      <c r="K39" s="197"/>
      <c r="L39" s="197"/>
      <c r="M39" s="197"/>
      <c r="N39" s="197"/>
      <c r="O39" s="197"/>
      <c r="P39" s="197"/>
      <c r="Q39" s="197"/>
      <c r="R39" s="197"/>
      <c r="S39" s="197"/>
      <c r="T39" s="197"/>
      <c r="U39" s="197"/>
      <c r="V39" s="197"/>
      <c r="W39" s="197"/>
      <c r="X39" s="197"/>
      <c r="Y39" s="197"/>
      <c r="Z39" s="197"/>
      <c r="AA39" s="197"/>
      <c r="AB39" s="197"/>
      <c r="AC39" s="197"/>
      <c r="AD39" s="197"/>
      <c r="AE39" s="197"/>
      <c r="AF39" s="197"/>
      <c r="AG39" s="197"/>
      <c r="AH39" s="197"/>
      <c r="AI39" s="197"/>
      <c r="AJ39" s="197"/>
      <c r="AK39" s="197"/>
      <c r="AL39" s="197"/>
      <c r="AM39" s="197"/>
      <c r="AN39" s="197"/>
      <c r="AO39" s="197"/>
      <c r="AP39" s="197"/>
      <c r="AQ39" s="197"/>
      <c r="AR39" s="197"/>
      <c r="AS39" s="197"/>
      <c r="AT39" s="198"/>
      <c r="AU39" s="199">
        <v>2182</v>
      </c>
      <c r="AV39" s="200"/>
      <c r="AW39" s="200"/>
      <c r="AX39" s="201"/>
      <c r="AY39" s="199"/>
      <c r="AZ39" s="200"/>
      <c r="BA39" s="200"/>
      <c r="BB39" s="200"/>
      <c r="BC39" s="200"/>
      <c r="BD39" s="200"/>
      <c r="BE39" s="200"/>
      <c r="BF39" s="200"/>
      <c r="BG39" s="201"/>
      <c r="BH39" s="202"/>
      <c r="BI39" s="203"/>
      <c r="BJ39" s="203"/>
      <c r="BK39" s="203"/>
      <c r="BL39" s="203"/>
      <c r="BM39" s="203"/>
      <c r="BN39" s="203"/>
      <c r="BO39" s="203"/>
      <c r="BP39" s="203"/>
      <c r="BQ39" s="203"/>
      <c r="BR39" s="204"/>
    </row>
    <row r="40" spans="3:70" ht="13.5" customHeight="1">
      <c r="C40" s="209" t="s">
        <v>166</v>
      </c>
      <c r="D40" s="210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0"/>
      <c r="P40" s="210"/>
      <c r="Q40" s="210"/>
      <c r="R40" s="210"/>
      <c r="S40" s="210"/>
      <c r="T40" s="210"/>
      <c r="U40" s="210"/>
      <c r="V40" s="210"/>
      <c r="W40" s="210"/>
      <c r="X40" s="210"/>
      <c r="Y40" s="210"/>
      <c r="Z40" s="210"/>
      <c r="AA40" s="210"/>
      <c r="AB40" s="210"/>
      <c r="AC40" s="210"/>
      <c r="AD40" s="210"/>
      <c r="AE40" s="210"/>
      <c r="AF40" s="210"/>
      <c r="AG40" s="210"/>
      <c r="AH40" s="210"/>
      <c r="AI40" s="210"/>
      <c r="AJ40" s="210"/>
      <c r="AK40" s="210"/>
      <c r="AL40" s="210"/>
      <c r="AM40" s="210"/>
      <c r="AN40" s="210"/>
      <c r="AO40" s="210"/>
      <c r="AP40" s="210"/>
      <c r="AQ40" s="210"/>
      <c r="AR40" s="210"/>
      <c r="AS40" s="210"/>
      <c r="AT40" s="256"/>
      <c r="AU40" s="180">
        <v>2190</v>
      </c>
      <c r="AV40" s="181"/>
      <c r="AW40" s="181"/>
      <c r="AX40" s="182"/>
      <c r="AY40" s="189">
        <f>IF((AY24-AZ26+AY31+AZ27+AZ28-AZ35-AZ36-AZ37)&gt;0,AY24-AZ26+AY31+AZ27+AZ28-AZ35-AZ36-AZ37,0)</f>
        <v>22</v>
      </c>
      <c r="AZ40" s="190"/>
      <c r="BA40" s="190"/>
      <c r="BB40" s="190"/>
      <c r="BC40" s="190"/>
      <c r="BD40" s="190"/>
      <c r="BE40" s="190"/>
      <c r="BF40" s="190"/>
      <c r="BG40" s="191"/>
      <c r="BH40" s="174">
        <f>IF((BH24+BH31+BI27+BI28-BI35-BI36-BI37)&gt;0,BH24+BH31+BI27+BI28-BI35-BI36-BI37,0)</f>
        <v>43</v>
      </c>
      <c r="BI40" s="175"/>
      <c r="BJ40" s="175"/>
      <c r="BK40" s="175"/>
      <c r="BL40" s="175"/>
      <c r="BM40" s="175"/>
      <c r="BN40" s="175"/>
      <c r="BO40" s="175"/>
      <c r="BP40" s="175"/>
      <c r="BQ40" s="175"/>
      <c r="BR40" s="176"/>
    </row>
    <row r="41" spans="3:70" ht="13.5" customHeight="1">
      <c r="C41" s="213" t="s">
        <v>153</v>
      </c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63"/>
      <c r="AU41" s="183"/>
      <c r="AV41" s="184"/>
      <c r="AW41" s="184"/>
      <c r="AX41" s="185"/>
      <c r="AY41" s="192"/>
      <c r="AZ41" s="193"/>
      <c r="BA41" s="193"/>
      <c r="BB41" s="193"/>
      <c r="BC41" s="193"/>
      <c r="BD41" s="193"/>
      <c r="BE41" s="193"/>
      <c r="BF41" s="193"/>
      <c r="BG41" s="194"/>
      <c r="BH41" s="177"/>
      <c r="BI41" s="178"/>
      <c r="BJ41" s="178"/>
      <c r="BK41" s="178"/>
      <c r="BL41" s="178"/>
      <c r="BM41" s="178"/>
      <c r="BN41" s="178"/>
      <c r="BO41" s="178"/>
      <c r="BP41" s="178"/>
      <c r="BQ41" s="178"/>
      <c r="BR41" s="179"/>
    </row>
    <row r="42" spans="3:70" ht="13.5" customHeight="1">
      <c r="C42" s="208" t="s">
        <v>154</v>
      </c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187">
        <v>2195</v>
      </c>
      <c r="AV42" s="187"/>
      <c r="AW42" s="187"/>
      <c r="AX42" s="187"/>
      <c r="AY42" s="140" t="s">
        <v>8</v>
      </c>
      <c r="AZ42" s="186">
        <f>IF((AY24-AZ26+AY31+AZ27+AZ28-AZ35-AZ36-AZ37)&lt;0,-AY24+AZ26-AY31-AZ27-AZ28+AZ35+AZ36+AZ37,0)</f>
        <v>0</v>
      </c>
      <c r="BA42" s="186"/>
      <c r="BB42" s="186"/>
      <c r="BC42" s="186"/>
      <c r="BD42" s="186"/>
      <c r="BE42" s="186"/>
      <c r="BF42" s="186"/>
      <c r="BG42" s="141" t="s">
        <v>9</v>
      </c>
      <c r="BH42" s="126" t="s">
        <v>8</v>
      </c>
      <c r="BI42" s="253">
        <f>IF((BH24-BI26+BH31+BI27+BI28-BI35-BI36-BI37)&lt;0,-BH24+BI26-BH31-BI27-BI28+BI35+BI36+BI37,0)</f>
        <v>0</v>
      </c>
      <c r="BJ42" s="253"/>
      <c r="BK42" s="253"/>
      <c r="BL42" s="253"/>
      <c r="BM42" s="253"/>
      <c r="BN42" s="253"/>
      <c r="BO42" s="253"/>
      <c r="BP42" s="253"/>
      <c r="BQ42" s="253"/>
      <c r="BR42" s="127" t="s">
        <v>9</v>
      </c>
    </row>
    <row r="43" spans="3:70" ht="13.5" customHeight="1">
      <c r="C43" s="195" t="s">
        <v>167</v>
      </c>
      <c r="D43" s="195"/>
      <c r="E43" s="195"/>
      <c r="F43" s="195"/>
      <c r="G43" s="195"/>
      <c r="H43" s="195"/>
      <c r="I43" s="195"/>
      <c r="J43" s="195"/>
      <c r="K43" s="195"/>
      <c r="L43" s="195"/>
      <c r="M43" s="195"/>
      <c r="N43" s="195"/>
      <c r="O43" s="195"/>
      <c r="P43" s="195"/>
      <c r="Q43" s="195"/>
      <c r="R43" s="195"/>
      <c r="S43" s="195"/>
      <c r="T43" s="195"/>
      <c r="U43" s="195"/>
      <c r="V43" s="195"/>
      <c r="W43" s="195"/>
      <c r="X43" s="195"/>
      <c r="Y43" s="195"/>
      <c r="Z43" s="195"/>
      <c r="AA43" s="195"/>
      <c r="AB43" s="195"/>
      <c r="AC43" s="195"/>
      <c r="AD43" s="195"/>
      <c r="AE43" s="195"/>
      <c r="AF43" s="195"/>
      <c r="AG43" s="195"/>
      <c r="AH43" s="195"/>
      <c r="AI43" s="195"/>
      <c r="AJ43" s="195"/>
      <c r="AK43" s="195"/>
      <c r="AL43" s="195"/>
      <c r="AM43" s="195"/>
      <c r="AN43" s="195"/>
      <c r="AO43" s="195"/>
      <c r="AP43" s="195"/>
      <c r="AQ43" s="195"/>
      <c r="AR43" s="195"/>
      <c r="AS43" s="195"/>
      <c r="AT43" s="195"/>
      <c r="AU43" s="187">
        <v>2200</v>
      </c>
      <c r="AV43" s="187"/>
      <c r="AW43" s="187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</row>
    <row r="44" spans="3:70" ht="13.5" customHeight="1">
      <c r="C44" s="195" t="s">
        <v>168</v>
      </c>
      <c r="D44" s="195"/>
      <c r="E44" s="195"/>
      <c r="F44" s="195"/>
      <c r="G44" s="195"/>
      <c r="H44" s="195"/>
      <c r="I44" s="195"/>
      <c r="J44" s="195"/>
      <c r="K44" s="195"/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  <c r="AB44" s="195"/>
      <c r="AC44" s="195"/>
      <c r="AD44" s="195"/>
      <c r="AE44" s="195"/>
      <c r="AF44" s="195"/>
      <c r="AG44" s="195"/>
      <c r="AH44" s="195"/>
      <c r="AI44" s="195"/>
      <c r="AJ44" s="195"/>
      <c r="AK44" s="195"/>
      <c r="AL44" s="195"/>
      <c r="AM44" s="195"/>
      <c r="AN44" s="195"/>
      <c r="AO44" s="195"/>
      <c r="AP44" s="195"/>
      <c r="AQ44" s="195"/>
      <c r="AR44" s="195"/>
      <c r="AS44" s="195"/>
      <c r="AT44" s="195"/>
      <c r="AU44" s="187">
        <v>2220</v>
      </c>
      <c r="AV44" s="187"/>
      <c r="AW44" s="187"/>
      <c r="AX44" s="187"/>
      <c r="AY44" s="187">
        <v>16</v>
      </c>
      <c r="AZ44" s="187"/>
      <c r="BA44" s="187"/>
      <c r="BB44" s="187"/>
      <c r="BC44" s="187"/>
      <c r="BD44" s="187"/>
      <c r="BE44" s="187"/>
      <c r="BF44" s="187"/>
      <c r="BG44" s="187"/>
      <c r="BH44" s="188">
        <v>14</v>
      </c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</row>
    <row r="45" spans="3:70" ht="13.5" customHeight="1">
      <c r="C45" s="195" t="s">
        <v>169</v>
      </c>
      <c r="D45" s="195"/>
      <c r="E45" s="195"/>
      <c r="F45" s="195"/>
      <c r="G45" s="195"/>
      <c r="H45" s="195"/>
      <c r="I45" s="195"/>
      <c r="J45" s="195"/>
      <c r="K45" s="195"/>
      <c r="L45" s="195"/>
      <c r="M45" s="195"/>
      <c r="N45" s="195"/>
      <c r="O45" s="195"/>
      <c r="P45" s="195"/>
      <c r="Q45" s="195"/>
      <c r="R45" s="195"/>
      <c r="S45" s="195"/>
      <c r="T45" s="195"/>
      <c r="U45" s="195"/>
      <c r="V45" s="195"/>
      <c r="W45" s="195"/>
      <c r="X45" s="195"/>
      <c r="Y45" s="195"/>
      <c r="Z45" s="195"/>
      <c r="AA45" s="195"/>
      <c r="AB45" s="195"/>
      <c r="AC45" s="195"/>
      <c r="AD45" s="195"/>
      <c r="AE45" s="195"/>
      <c r="AF45" s="195"/>
      <c r="AG45" s="195"/>
      <c r="AH45" s="195"/>
      <c r="AI45" s="195"/>
      <c r="AJ45" s="195"/>
      <c r="AK45" s="195"/>
      <c r="AL45" s="195"/>
      <c r="AM45" s="195"/>
      <c r="AN45" s="195"/>
      <c r="AO45" s="195"/>
      <c r="AP45" s="195"/>
      <c r="AQ45" s="195"/>
      <c r="AR45" s="195"/>
      <c r="AS45" s="195"/>
      <c r="AT45" s="195"/>
      <c r="AU45" s="187">
        <v>2240</v>
      </c>
      <c r="AV45" s="187"/>
      <c r="AW45" s="187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</row>
    <row r="46" spans="3:70" ht="13.5" customHeight="1">
      <c r="C46" s="196" t="s">
        <v>170</v>
      </c>
      <c r="D46" s="197"/>
      <c r="E46" s="197"/>
      <c r="F46" s="197"/>
      <c r="G46" s="197"/>
      <c r="H46" s="197"/>
      <c r="I46" s="197"/>
      <c r="J46" s="197"/>
      <c r="K46" s="197"/>
      <c r="L46" s="197"/>
      <c r="M46" s="197"/>
      <c r="N46" s="197"/>
      <c r="O46" s="197"/>
      <c r="P46" s="197"/>
      <c r="Q46" s="197"/>
      <c r="R46" s="197"/>
      <c r="S46" s="197"/>
      <c r="T46" s="197"/>
      <c r="U46" s="197"/>
      <c r="V46" s="197"/>
      <c r="W46" s="197"/>
      <c r="X46" s="197"/>
      <c r="Y46" s="197"/>
      <c r="Z46" s="197"/>
      <c r="AA46" s="197"/>
      <c r="AB46" s="197"/>
      <c r="AC46" s="197"/>
      <c r="AD46" s="197"/>
      <c r="AE46" s="197"/>
      <c r="AF46" s="197"/>
      <c r="AG46" s="197"/>
      <c r="AH46" s="197"/>
      <c r="AI46" s="197"/>
      <c r="AJ46" s="197"/>
      <c r="AK46" s="197"/>
      <c r="AL46" s="197"/>
      <c r="AM46" s="197"/>
      <c r="AN46" s="197"/>
      <c r="AO46" s="197"/>
      <c r="AP46" s="197"/>
      <c r="AQ46" s="197"/>
      <c r="AR46" s="197"/>
      <c r="AS46" s="197"/>
      <c r="AT46" s="198"/>
      <c r="AU46" s="199">
        <v>2241</v>
      </c>
      <c r="AV46" s="200"/>
      <c r="AW46" s="200"/>
      <c r="AX46" s="201"/>
      <c r="AY46" s="199"/>
      <c r="AZ46" s="200"/>
      <c r="BA46" s="200"/>
      <c r="BB46" s="200"/>
      <c r="BC46" s="200"/>
      <c r="BD46" s="200"/>
      <c r="BE46" s="200"/>
      <c r="BF46" s="200"/>
      <c r="BG46" s="201"/>
      <c r="BH46" s="220"/>
      <c r="BI46" s="221"/>
      <c r="BJ46" s="221"/>
      <c r="BK46" s="221"/>
      <c r="BL46" s="221"/>
      <c r="BM46" s="221"/>
      <c r="BN46" s="221"/>
      <c r="BO46" s="221"/>
      <c r="BP46" s="221"/>
      <c r="BQ46" s="221"/>
      <c r="BR46" s="222"/>
    </row>
    <row r="47" spans="3:70" ht="13.5" customHeight="1">
      <c r="C47" s="195" t="s">
        <v>171</v>
      </c>
      <c r="D47" s="195"/>
      <c r="E47" s="195"/>
      <c r="F47" s="195"/>
      <c r="G47" s="195"/>
      <c r="H47" s="195"/>
      <c r="I47" s="195"/>
      <c r="J47" s="195"/>
      <c r="K47" s="195"/>
      <c r="L47" s="195"/>
      <c r="M47" s="195"/>
      <c r="N47" s="195"/>
      <c r="O47" s="195"/>
      <c r="P47" s="195"/>
      <c r="Q47" s="195"/>
      <c r="R47" s="195"/>
      <c r="S47" s="195"/>
      <c r="T47" s="195"/>
      <c r="U47" s="195"/>
      <c r="V47" s="195"/>
      <c r="W47" s="195"/>
      <c r="X47" s="195"/>
      <c r="Y47" s="195"/>
      <c r="Z47" s="195"/>
      <c r="AA47" s="195"/>
      <c r="AB47" s="195"/>
      <c r="AC47" s="195"/>
      <c r="AD47" s="195"/>
      <c r="AE47" s="195"/>
      <c r="AF47" s="195"/>
      <c r="AG47" s="195"/>
      <c r="AH47" s="195"/>
      <c r="AI47" s="195"/>
      <c r="AJ47" s="195"/>
      <c r="AK47" s="195"/>
      <c r="AL47" s="195"/>
      <c r="AM47" s="195"/>
      <c r="AN47" s="195"/>
      <c r="AO47" s="195"/>
      <c r="AP47" s="195"/>
      <c r="AQ47" s="195"/>
      <c r="AR47" s="195"/>
      <c r="AS47" s="195"/>
      <c r="AT47" s="195"/>
      <c r="AU47" s="187">
        <v>2250</v>
      </c>
      <c r="AV47" s="187"/>
      <c r="AW47" s="187"/>
      <c r="AX47" s="187"/>
      <c r="AY47" s="46" t="s">
        <v>8</v>
      </c>
      <c r="AZ47" s="200"/>
      <c r="BA47" s="200"/>
      <c r="BB47" s="200"/>
      <c r="BC47" s="200"/>
      <c r="BD47" s="200"/>
      <c r="BE47" s="200"/>
      <c r="BF47" s="200"/>
      <c r="BG47" s="1" t="s">
        <v>9</v>
      </c>
      <c r="BH47" s="128" t="s">
        <v>8</v>
      </c>
      <c r="BI47" s="203"/>
      <c r="BJ47" s="203"/>
      <c r="BK47" s="203"/>
      <c r="BL47" s="203"/>
      <c r="BM47" s="203"/>
      <c r="BN47" s="203"/>
      <c r="BO47" s="203"/>
      <c r="BP47" s="203"/>
      <c r="BQ47" s="203"/>
      <c r="BR47" s="129" t="s">
        <v>9</v>
      </c>
    </row>
    <row r="48" spans="3:70" ht="13.5" customHeight="1">
      <c r="C48" s="195" t="s">
        <v>172</v>
      </c>
      <c r="D48" s="195"/>
      <c r="E48" s="195"/>
      <c r="F48" s="195"/>
      <c r="G48" s="195"/>
      <c r="H48" s="195"/>
      <c r="I48" s="195"/>
      <c r="J48" s="195"/>
      <c r="K48" s="195"/>
      <c r="L48" s="195"/>
      <c r="M48" s="195"/>
      <c r="N48" s="195"/>
      <c r="O48" s="195"/>
      <c r="P48" s="195"/>
      <c r="Q48" s="195"/>
      <c r="R48" s="195"/>
      <c r="S48" s="195"/>
      <c r="T48" s="195"/>
      <c r="U48" s="195"/>
      <c r="V48" s="195"/>
      <c r="W48" s="195"/>
      <c r="X48" s="195"/>
      <c r="Y48" s="195"/>
      <c r="Z48" s="195"/>
      <c r="AA48" s="195"/>
      <c r="AB48" s="195"/>
      <c r="AC48" s="195"/>
      <c r="AD48" s="195"/>
      <c r="AE48" s="195"/>
      <c r="AF48" s="195"/>
      <c r="AG48" s="195"/>
      <c r="AH48" s="195"/>
      <c r="AI48" s="195"/>
      <c r="AJ48" s="195"/>
      <c r="AK48" s="195"/>
      <c r="AL48" s="195"/>
      <c r="AM48" s="195"/>
      <c r="AN48" s="195"/>
      <c r="AO48" s="195"/>
      <c r="AP48" s="195"/>
      <c r="AQ48" s="195"/>
      <c r="AR48" s="195"/>
      <c r="AS48" s="195"/>
      <c r="AT48" s="195"/>
      <c r="AU48" s="187">
        <v>2255</v>
      </c>
      <c r="AV48" s="187"/>
      <c r="AW48" s="187"/>
      <c r="AX48" s="187"/>
      <c r="AY48" s="46" t="s">
        <v>8</v>
      </c>
      <c r="AZ48" s="200"/>
      <c r="BA48" s="200"/>
      <c r="BB48" s="200"/>
      <c r="BC48" s="200"/>
      <c r="BD48" s="200"/>
      <c r="BE48" s="200"/>
      <c r="BF48" s="200"/>
      <c r="BG48" s="1" t="s">
        <v>9</v>
      </c>
      <c r="BH48" s="128" t="s">
        <v>8</v>
      </c>
      <c r="BI48" s="203"/>
      <c r="BJ48" s="203"/>
      <c r="BK48" s="203"/>
      <c r="BL48" s="203"/>
      <c r="BM48" s="203"/>
      <c r="BN48" s="203"/>
      <c r="BO48" s="203"/>
      <c r="BP48" s="203"/>
      <c r="BQ48" s="203"/>
      <c r="BR48" s="129" t="s">
        <v>9</v>
      </c>
    </row>
    <row r="49" spans="3:70" ht="13.5" customHeight="1">
      <c r="C49" s="264" t="s">
        <v>173</v>
      </c>
      <c r="D49" s="264"/>
      <c r="E49" s="264"/>
      <c r="F49" s="264"/>
      <c r="G49" s="264"/>
      <c r="H49" s="264"/>
      <c r="I49" s="264"/>
      <c r="J49" s="264"/>
      <c r="K49" s="264"/>
      <c r="L49" s="264"/>
      <c r="M49" s="264"/>
      <c r="N49" s="264"/>
      <c r="O49" s="264"/>
      <c r="P49" s="264"/>
      <c r="Q49" s="264"/>
      <c r="R49" s="264"/>
      <c r="S49" s="264"/>
      <c r="T49" s="264"/>
      <c r="U49" s="264"/>
      <c r="V49" s="264"/>
      <c r="W49" s="264"/>
      <c r="X49" s="264"/>
      <c r="Y49" s="264"/>
      <c r="Z49" s="264"/>
      <c r="AA49" s="264"/>
      <c r="AB49" s="264"/>
      <c r="AC49" s="264"/>
      <c r="AD49" s="264"/>
      <c r="AE49" s="264"/>
      <c r="AF49" s="264"/>
      <c r="AG49" s="264"/>
      <c r="AH49" s="264"/>
      <c r="AI49" s="264"/>
      <c r="AJ49" s="264"/>
      <c r="AK49" s="264"/>
      <c r="AL49" s="264"/>
      <c r="AM49" s="264"/>
      <c r="AN49" s="264"/>
      <c r="AO49" s="264"/>
      <c r="AP49" s="264"/>
      <c r="AQ49" s="264"/>
      <c r="AR49" s="264"/>
      <c r="AS49" s="264"/>
      <c r="AT49" s="264"/>
      <c r="AU49" s="187">
        <v>2270</v>
      </c>
      <c r="AV49" s="187"/>
      <c r="AW49" s="187"/>
      <c r="AX49" s="187"/>
      <c r="AY49" s="46" t="s">
        <v>8</v>
      </c>
      <c r="AZ49" s="200"/>
      <c r="BA49" s="200"/>
      <c r="BB49" s="200"/>
      <c r="BC49" s="200"/>
      <c r="BD49" s="200"/>
      <c r="BE49" s="200"/>
      <c r="BF49" s="200"/>
      <c r="BG49" s="1" t="s">
        <v>9</v>
      </c>
      <c r="BH49" s="128" t="s">
        <v>8</v>
      </c>
      <c r="BI49" s="203"/>
      <c r="BJ49" s="203"/>
      <c r="BK49" s="203"/>
      <c r="BL49" s="203"/>
      <c r="BM49" s="203"/>
      <c r="BN49" s="203"/>
      <c r="BO49" s="203"/>
      <c r="BP49" s="203"/>
      <c r="BQ49" s="203"/>
      <c r="BR49" s="129" t="s">
        <v>9</v>
      </c>
    </row>
    <row r="50" spans="1:71" s="145" customFormat="1" ht="13.5" customHeight="1">
      <c r="A50" s="142"/>
      <c r="B50" s="142"/>
      <c r="C50" s="260" t="s">
        <v>174</v>
      </c>
      <c r="D50" s="261"/>
      <c r="E50" s="261"/>
      <c r="F50" s="261"/>
      <c r="G50" s="261"/>
      <c r="H50" s="261"/>
      <c r="I50" s="261"/>
      <c r="J50" s="261"/>
      <c r="K50" s="261"/>
      <c r="L50" s="261"/>
      <c r="M50" s="261"/>
      <c r="N50" s="261"/>
      <c r="O50" s="261"/>
      <c r="P50" s="261"/>
      <c r="Q50" s="261"/>
      <c r="R50" s="261"/>
      <c r="S50" s="261"/>
      <c r="T50" s="261"/>
      <c r="U50" s="261"/>
      <c r="V50" s="261"/>
      <c r="W50" s="261"/>
      <c r="X50" s="261"/>
      <c r="Y50" s="261"/>
      <c r="Z50" s="261"/>
      <c r="AA50" s="261"/>
      <c r="AB50" s="261"/>
      <c r="AC50" s="261"/>
      <c r="AD50" s="261"/>
      <c r="AE50" s="261"/>
      <c r="AF50" s="261"/>
      <c r="AG50" s="261"/>
      <c r="AH50" s="261"/>
      <c r="AI50" s="261"/>
      <c r="AJ50" s="261"/>
      <c r="AK50" s="261"/>
      <c r="AL50" s="261"/>
      <c r="AM50" s="261"/>
      <c r="AN50" s="261"/>
      <c r="AO50" s="261"/>
      <c r="AP50" s="261"/>
      <c r="AQ50" s="261"/>
      <c r="AR50" s="261"/>
      <c r="AS50" s="261"/>
      <c r="AT50" s="262"/>
      <c r="AU50" s="257">
        <v>2275</v>
      </c>
      <c r="AV50" s="258"/>
      <c r="AW50" s="258"/>
      <c r="AX50" s="259"/>
      <c r="AY50" s="143"/>
      <c r="AZ50" s="266"/>
      <c r="BA50" s="266"/>
      <c r="BB50" s="266"/>
      <c r="BC50" s="266"/>
      <c r="BD50" s="266"/>
      <c r="BE50" s="266"/>
      <c r="BF50" s="266"/>
      <c r="BG50" s="144"/>
      <c r="BH50" s="143"/>
      <c r="BI50" s="266"/>
      <c r="BJ50" s="266"/>
      <c r="BK50" s="266"/>
      <c r="BL50" s="266"/>
      <c r="BM50" s="266"/>
      <c r="BN50" s="266"/>
      <c r="BO50" s="266"/>
      <c r="BP50" s="266"/>
      <c r="BQ50" s="266"/>
      <c r="BR50" s="144"/>
      <c r="BS50" s="142"/>
    </row>
    <row r="51" spans="3:70" ht="13.5" customHeight="1">
      <c r="C51" s="209" t="s">
        <v>175</v>
      </c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56"/>
      <c r="AU51" s="180">
        <v>2290</v>
      </c>
      <c r="AV51" s="181"/>
      <c r="AW51" s="181"/>
      <c r="AX51" s="182"/>
      <c r="AY51" s="189">
        <f>IF((AY40-AZ42+AY43+AY44+AY45-AZ47-AZ48-AZ49+AZ50)&gt;0,AY40-AZ42+AY43+AY44+AY45-AZ47-AZ48-AZ49+AZ50,0)</f>
        <v>38</v>
      </c>
      <c r="AZ51" s="190"/>
      <c r="BA51" s="190"/>
      <c r="BB51" s="190"/>
      <c r="BC51" s="190"/>
      <c r="BD51" s="190"/>
      <c r="BE51" s="190"/>
      <c r="BF51" s="190"/>
      <c r="BG51" s="191"/>
      <c r="BH51" s="174">
        <f>IF((BH40-BI42+BH43+BH44+BH45-BI47-BI48-BI49+BI50)&gt;0,BH40-BI42+BH43+BH44+BH45-BI47-BI48-BI49+BI50,0)</f>
        <v>57</v>
      </c>
      <c r="BI51" s="175"/>
      <c r="BJ51" s="175"/>
      <c r="BK51" s="175"/>
      <c r="BL51" s="175"/>
      <c r="BM51" s="175"/>
      <c r="BN51" s="175"/>
      <c r="BO51" s="175"/>
      <c r="BP51" s="175"/>
      <c r="BQ51" s="175"/>
      <c r="BR51" s="176"/>
    </row>
    <row r="52" spans="3:70" ht="13.5" customHeight="1">
      <c r="C52" s="213" t="s">
        <v>153</v>
      </c>
      <c r="D52" s="214"/>
      <c r="E52" s="214"/>
      <c r="F52" s="214"/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63"/>
      <c r="AU52" s="183"/>
      <c r="AV52" s="184"/>
      <c r="AW52" s="184"/>
      <c r="AX52" s="185"/>
      <c r="AY52" s="192"/>
      <c r="AZ52" s="193"/>
      <c r="BA52" s="193"/>
      <c r="BB52" s="193"/>
      <c r="BC52" s="193"/>
      <c r="BD52" s="193"/>
      <c r="BE52" s="193"/>
      <c r="BF52" s="193"/>
      <c r="BG52" s="194"/>
      <c r="BH52" s="177"/>
      <c r="BI52" s="178"/>
      <c r="BJ52" s="178"/>
      <c r="BK52" s="178"/>
      <c r="BL52" s="178"/>
      <c r="BM52" s="178"/>
      <c r="BN52" s="178"/>
      <c r="BO52" s="178"/>
      <c r="BP52" s="178"/>
      <c r="BQ52" s="178"/>
      <c r="BR52" s="179"/>
    </row>
    <row r="53" spans="3:70" ht="13.5" customHeight="1">
      <c r="C53" s="208" t="s">
        <v>154</v>
      </c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187">
        <v>2295</v>
      </c>
      <c r="AV53" s="187"/>
      <c r="AW53" s="187"/>
      <c r="AX53" s="187"/>
      <c r="AY53" s="130" t="s">
        <v>8</v>
      </c>
      <c r="AZ53" s="190">
        <f>IF((AY40-AZ42+AY43+AY44+AY45-AZ47-AZ48-AZ49+AZ50)&lt;0,-AY40+AZ42-AY43-AY44-AY45+AZ47+AZ48+AZ49-AZ50,0)</f>
        <v>0</v>
      </c>
      <c r="BA53" s="190"/>
      <c r="BB53" s="190"/>
      <c r="BC53" s="190"/>
      <c r="BD53" s="190"/>
      <c r="BE53" s="190"/>
      <c r="BF53" s="190"/>
      <c r="BG53" s="131" t="s">
        <v>9</v>
      </c>
      <c r="BH53" s="126" t="s">
        <v>8</v>
      </c>
      <c r="BI53" s="253">
        <f>IF((BH40-BI42+BH43+BH44+BH45-BI47-BI48-BI49+BI50)&lt;0,-BH40+BI42-BH43-BH44-BH45+BI47+BI48+BI49-BI50,0)</f>
        <v>0</v>
      </c>
      <c r="BJ53" s="253"/>
      <c r="BK53" s="253"/>
      <c r="BL53" s="253"/>
      <c r="BM53" s="253"/>
      <c r="BN53" s="253"/>
      <c r="BO53" s="253"/>
      <c r="BP53" s="253"/>
      <c r="BQ53" s="253"/>
      <c r="BR53" s="127" t="s">
        <v>9</v>
      </c>
    </row>
    <row r="54" spans="3:70" ht="13.5" customHeight="1">
      <c r="C54" s="195" t="s">
        <v>53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5"/>
      <c r="Q54" s="195"/>
      <c r="R54" s="195"/>
      <c r="S54" s="195"/>
      <c r="T54" s="195"/>
      <c r="U54" s="195"/>
      <c r="V54" s="195"/>
      <c r="W54" s="195"/>
      <c r="X54" s="195"/>
      <c r="Y54" s="195"/>
      <c r="Z54" s="195"/>
      <c r="AA54" s="195"/>
      <c r="AB54" s="195"/>
      <c r="AC54" s="195"/>
      <c r="AD54" s="195"/>
      <c r="AE54" s="195"/>
      <c r="AF54" s="195"/>
      <c r="AG54" s="195"/>
      <c r="AH54" s="195"/>
      <c r="AI54" s="195"/>
      <c r="AJ54" s="195"/>
      <c r="AK54" s="195"/>
      <c r="AL54" s="195"/>
      <c r="AM54" s="195"/>
      <c r="AN54" s="195"/>
      <c r="AO54" s="195"/>
      <c r="AP54" s="195"/>
      <c r="AQ54" s="195"/>
      <c r="AR54" s="195"/>
      <c r="AS54" s="195"/>
      <c r="AT54" s="195"/>
      <c r="AU54" s="187">
        <v>2300</v>
      </c>
      <c r="AV54" s="187"/>
      <c r="AW54" s="187"/>
      <c r="AX54" s="199"/>
      <c r="AY54" s="103"/>
      <c r="AZ54" s="221">
        <v>-7</v>
      </c>
      <c r="BA54" s="221"/>
      <c r="BB54" s="221"/>
      <c r="BC54" s="221"/>
      <c r="BD54" s="221"/>
      <c r="BE54" s="221"/>
      <c r="BF54" s="221"/>
      <c r="BG54" s="129"/>
      <c r="BH54" s="103"/>
      <c r="BI54" s="221">
        <v>-10</v>
      </c>
      <c r="BJ54" s="221"/>
      <c r="BK54" s="221"/>
      <c r="BL54" s="221"/>
      <c r="BM54" s="221"/>
      <c r="BN54" s="221"/>
      <c r="BO54" s="221"/>
      <c r="BP54" s="221"/>
      <c r="BQ54" s="221"/>
      <c r="BR54" s="73"/>
    </row>
    <row r="55" spans="3:70" ht="13.5" customHeight="1">
      <c r="C55" s="255" t="s">
        <v>176</v>
      </c>
      <c r="D55" s="255"/>
      <c r="E55" s="255"/>
      <c r="F55" s="255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255"/>
      <c r="AD55" s="255"/>
      <c r="AE55" s="255"/>
      <c r="AF55" s="255"/>
      <c r="AG55" s="255"/>
      <c r="AH55" s="255"/>
      <c r="AI55" s="255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187">
        <v>2305</v>
      </c>
      <c r="AV55" s="187"/>
      <c r="AW55" s="187"/>
      <c r="AX55" s="187"/>
      <c r="AY55" s="146"/>
      <c r="AZ55" s="221"/>
      <c r="BA55" s="221"/>
      <c r="BB55" s="221"/>
      <c r="BC55" s="221"/>
      <c r="BD55" s="221"/>
      <c r="BE55" s="221"/>
      <c r="BF55" s="221"/>
      <c r="BG55" s="146"/>
      <c r="BH55" s="103"/>
      <c r="BI55" s="221"/>
      <c r="BJ55" s="221"/>
      <c r="BK55" s="221"/>
      <c r="BL55" s="221"/>
      <c r="BM55" s="221"/>
      <c r="BN55" s="221"/>
      <c r="BO55" s="221"/>
      <c r="BP55" s="221"/>
      <c r="BQ55" s="221"/>
      <c r="BR55" s="73"/>
    </row>
    <row r="56" spans="3:70" ht="13.5" customHeight="1">
      <c r="C56" s="209" t="s">
        <v>177</v>
      </c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0"/>
      <c r="Y56" s="210"/>
      <c r="Z56" s="210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56"/>
      <c r="AU56" s="180">
        <v>2350</v>
      </c>
      <c r="AV56" s="181"/>
      <c r="AW56" s="181"/>
      <c r="AX56" s="182"/>
      <c r="AY56" s="189">
        <f>IF((AY51-AZ53+AZ54+AZ55)&gt;0,AY51-AZ53+AZ54+AZ55,0)</f>
        <v>31</v>
      </c>
      <c r="AZ56" s="190"/>
      <c r="BA56" s="190"/>
      <c r="BB56" s="190"/>
      <c r="BC56" s="190"/>
      <c r="BD56" s="190"/>
      <c r="BE56" s="190"/>
      <c r="BF56" s="190"/>
      <c r="BG56" s="191"/>
      <c r="BH56" s="174">
        <f>IF((BH51-BI53+BI54+BI55)&gt;0,BH51-BI53+BI54+BI55,0)</f>
        <v>47</v>
      </c>
      <c r="BI56" s="175"/>
      <c r="BJ56" s="175"/>
      <c r="BK56" s="175"/>
      <c r="BL56" s="175"/>
      <c r="BM56" s="175"/>
      <c r="BN56" s="175"/>
      <c r="BO56" s="175"/>
      <c r="BP56" s="175"/>
      <c r="BQ56" s="175"/>
      <c r="BR56" s="176"/>
    </row>
    <row r="57" spans="3:70" ht="13.5" customHeight="1">
      <c r="C57" s="213" t="s">
        <v>153</v>
      </c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63"/>
      <c r="AU57" s="183"/>
      <c r="AV57" s="184"/>
      <c r="AW57" s="184"/>
      <c r="AX57" s="185"/>
      <c r="AY57" s="192"/>
      <c r="AZ57" s="193"/>
      <c r="BA57" s="193"/>
      <c r="BB57" s="193"/>
      <c r="BC57" s="193"/>
      <c r="BD57" s="193"/>
      <c r="BE57" s="193"/>
      <c r="BF57" s="193"/>
      <c r="BG57" s="194"/>
      <c r="BH57" s="177"/>
      <c r="BI57" s="178"/>
      <c r="BJ57" s="178"/>
      <c r="BK57" s="178"/>
      <c r="BL57" s="178"/>
      <c r="BM57" s="178"/>
      <c r="BN57" s="178"/>
      <c r="BO57" s="178"/>
      <c r="BP57" s="178"/>
      <c r="BQ57" s="178"/>
      <c r="BR57" s="179"/>
    </row>
    <row r="58" spans="3:70" ht="13.5" customHeight="1">
      <c r="C58" s="208" t="s">
        <v>154</v>
      </c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187">
        <v>2355</v>
      </c>
      <c r="AV58" s="187"/>
      <c r="AW58" s="187"/>
      <c r="AX58" s="187"/>
      <c r="AY58" s="140" t="s">
        <v>8</v>
      </c>
      <c r="AZ58" s="186">
        <f>IF((AY51-AZ53+AZ54+AZ55)&lt;0,ABS(AY51-AZ53+AZ54+AZ55),0)</f>
        <v>0</v>
      </c>
      <c r="BA58" s="186"/>
      <c r="BB58" s="186"/>
      <c r="BC58" s="186"/>
      <c r="BD58" s="186"/>
      <c r="BE58" s="186"/>
      <c r="BF58" s="186"/>
      <c r="BG58" s="141" t="s">
        <v>9</v>
      </c>
      <c r="BH58" s="126" t="s">
        <v>8</v>
      </c>
      <c r="BI58" s="253">
        <f>IF((BH51-BI53+BI54+BI55)&lt;0,ABS(BH51-BI53+BI54+BI55),0)</f>
        <v>0</v>
      </c>
      <c r="BJ58" s="253"/>
      <c r="BK58" s="253"/>
      <c r="BL58" s="253"/>
      <c r="BM58" s="253"/>
      <c r="BN58" s="253"/>
      <c r="BO58" s="253"/>
      <c r="BP58" s="253"/>
      <c r="BQ58" s="253"/>
      <c r="BR58" s="127" t="s">
        <v>9</v>
      </c>
    </row>
    <row r="60" spans="3:70" ht="12.75">
      <c r="C60" s="250" t="s">
        <v>54</v>
      </c>
      <c r="D60" s="250"/>
      <c r="E60" s="250"/>
      <c r="F60" s="250"/>
      <c r="G60" s="250"/>
      <c r="H60" s="250"/>
      <c r="I60" s="250"/>
      <c r="J60" s="250"/>
      <c r="K60" s="250"/>
      <c r="L60" s="250"/>
      <c r="M60" s="250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250"/>
      <c r="Z60" s="250"/>
      <c r="AA60" s="250"/>
      <c r="AB60" s="250"/>
      <c r="AC60" s="250"/>
      <c r="AD60" s="250"/>
      <c r="AE60" s="250"/>
      <c r="AF60" s="250"/>
      <c r="AG60" s="250"/>
      <c r="AH60" s="250"/>
      <c r="AI60" s="250"/>
      <c r="AJ60" s="250"/>
      <c r="AK60" s="250"/>
      <c r="AL60" s="250"/>
      <c r="AM60" s="250"/>
      <c r="AN60" s="250"/>
      <c r="AO60" s="250"/>
      <c r="AP60" s="250"/>
      <c r="AQ60" s="250"/>
      <c r="AR60" s="250"/>
      <c r="AS60" s="250"/>
      <c r="AT60" s="250"/>
      <c r="AU60" s="250"/>
      <c r="AV60" s="250"/>
      <c r="AW60" s="250"/>
      <c r="AX60" s="250"/>
      <c r="AY60" s="250"/>
      <c r="AZ60" s="250"/>
      <c r="BA60" s="250"/>
      <c r="BB60" s="250"/>
      <c r="BC60" s="250"/>
      <c r="BD60" s="250"/>
      <c r="BE60" s="250"/>
      <c r="BF60" s="250"/>
      <c r="BG60" s="250"/>
      <c r="BH60" s="250"/>
      <c r="BI60" s="250"/>
      <c r="BJ60" s="250"/>
      <c r="BK60" s="250"/>
      <c r="BL60" s="250"/>
      <c r="BM60" s="250"/>
      <c r="BN60" s="250"/>
      <c r="BO60" s="250"/>
      <c r="BP60" s="250"/>
      <c r="BQ60" s="250"/>
      <c r="BR60" s="250"/>
    </row>
    <row r="62" spans="3:70" ht="51" customHeight="1">
      <c r="C62" s="251" t="s">
        <v>50</v>
      </c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/>
      <c r="U62" s="251"/>
      <c r="V62" s="251"/>
      <c r="W62" s="251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 t="s">
        <v>15</v>
      </c>
      <c r="AV62" s="251"/>
      <c r="AW62" s="251"/>
      <c r="AX62" s="251"/>
      <c r="AY62" s="251" t="s">
        <v>51</v>
      </c>
      <c r="AZ62" s="251"/>
      <c r="BA62" s="251"/>
      <c r="BB62" s="251"/>
      <c r="BC62" s="251"/>
      <c r="BD62" s="251"/>
      <c r="BE62" s="251"/>
      <c r="BF62" s="251"/>
      <c r="BG62" s="251"/>
      <c r="BH62" s="251" t="s">
        <v>143</v>
      </c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</row>
    <row r="63" spans="3:70" ht="13.5" customHeight="1">
      <c r="C63" s="251">
        <v>1</v>
      </c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>
        <v>2</v>
      </c>
      <c r="AV63" s="251"/>
      <c r="AW63" s="251"/>
      <c r="AX63" s="251"/>
      <c r="AY63" s="251">
        <v>3</v>
      </c>
      <c r="AZ63" s="251"/>
      <c r="BA63" s="251"/>
      <c r="BB63" s="251"/>
      <c r="BC63" s="251"/>
      <c r="BD63" s="251"/>
      <c r="BE63" s="251"/>
      <c r="BF63" s="251"/>
      <c r="BG63" s="251"/>
      <c r="BH63" s="251">
        <v>4</v>
      </c>
      <c r="BI63" s="251"/>
      <c r="BJ63" s="251"/>
      <c r="BK63" s="251"/>
      <c r="BL63" s="251"/>
      <c r="BM63" s="251"/>
      <c r="BN63" s="251"/>
      <c r="BO63" s="251"/>
      <c r="BP63" s="251"/>
      <c r="BQ63" s="251"/>
      <c r="BR63" s="251"/>
    </row>
    <row r="64" spans="3:70" ht="13.5" customHeight="1">
      <c r="C64" s="195" t="s">
        <v>55</v>
      </c>
      <c r="D64" s="195"/>
      <c r="E64" s="195"/>
      <c r="F64" s="195"/>
      <c r="G64" s="195"/>
      <c r="H64" s="195"/>
      <c r="I64" s="195"/>
      <c r="J64" s="195"/>
      <c r="K64" s="195"/>
      <c r="L64" s="195"/>
      <c r="M64" s="195"/>
      <c r="N64" s="195"/>
      <c r="O64" s="195"/>
      <c r="P64" s="195"/>
      <c r="Q64" s="195"/>
      <c r="R64" s="195"/>
      <c r="S64" s="195"/>
      <c r="T64" s="195"/>
      <c r="U64" s="195"/>
      <c r="V64" s="195"/>
      <c r="W64" s="195"/>
      <c r="X64" s="195"/>
      <c r="Y64" s="195"/>
      <c r="Z64" s="195"/>
      <c r="AA64" s="195"/>
      <c r="AB64" s="195"/>
      <c r="AC64" s="195"/>
      <c r="AD64" s="195"/>
      <c r="AE64" s="195"/>
      <c r="AF64" s="195"/>
      <c r="AG64" s="195"/>
      <c r="AH64" s="195"/>
      <c r="AI64" s="195"/>
      <c r="AJ64" s="195"/>
      <c r="AK64" s="195"/>
      <c r="AL64" s="195"/>
      <c r="AM64" s="195"/>
      <c r="AN64" s="195"/>
      <c r="AO64" s="195"/>
      <c r="AP64" s="195"/>
      <c r="AQ64" s="195"/>
      <c r="AR64" s="195"/>
      <c r="AS64" s="195"/>
      <c r="AT64" s="195"/>
      <c r="AU64" s="187">
        <v>2400</v>
      </c>
      <c r="AV64" s="187"/>
      <c r="AW64" s="187"/>
      <c r="AX64" s="187"/>
      <c r="AY64" s="147"/>
      <c r="AZ64" s="200"/>
      <c r="BA64" s="200"/>
      <c r="BB64" s="200"/>
      <c r="BC64" s="200"/>
      <c r="BD64" s="200"/>
      <c r="BE64" s="200"/>
      <c r="BF64" s="200"/>
      <c r="BG64" s="1"/>
      <c r="BH64" s="46"/>
      <c r="BI64" s="200"/>
      <c r="BJ64" s="200"/>
      <c r="BK64" s="200"/>
      <c r="BL64" s="200"/>
      <c r="BM64" s="200"/>
      <c r="BN64" s="200"/>
      <c r="BO64" s="200"/>
      <c r="BP64" s="200"/>
      <c r="BQ64" s="200"/>
      <c r="BR64" s="148"/>
    </row>
    <row r="65" spans="3:70" ht="13.5" customHeight="1">
      <c r="C65" s="195" t="s">
        <v>56</v>
      </c>
      <c r="D65" s="195"/>
      <c r="E65" s="195"/>
      <c r="F65" s="195"/>
      <c r="G65" s="195"/>
      <c r="H65" s="195"/>
      <c r="I65" s="195"/>
      <c r="J65" s="195"/>
      <c r="K65" s="195"/>
      <c r="L65" s="195"/>
      <c r="M65" s="195"/>
      <c r="N65" s="195"/>
      <c r="O65" s="195"/>
      <c r="P65" s="195"/>
      <c r="Q65" s="195"/>
      <c r="R65" s="195"/>
      <c r="S65" s="195"/>
      <c r="T65" s="195"/>
      <c r="U65" s="195"/>
      <c r="V65" s="195"/>
      <c r="W65" s="195"/>
      <c r="X65" s="195"/>
      <c r="Y65" s="195"/>
      <c r="Z65" s="195"/>
      <c r="AA65" s="195"/>
      <c r="AB65" s="195"/>
      <c r="AC65" s="195"/>
      <c r="AD65" s="195"/>
      <c r="AE65" s="195"/>
      <c r="AF65" s="195"/>
      <c r="AG65" s="195"/>
      <c r="AH65" s="195"/>
      <c r="AI65" s="195"/>
      <c r="AJ65" s="195"/>
      <c r="AK65" s="195"/>
      <c r="AL65" s="195"/>
      <c r="AM65" s="195"/>
      <c r="AN65" s="195"/>
      <c r="AO65" s="195"/>
      <c r="AP65" s="195"/>
      <c r="AQ65" s="195"/>
      <c r="AR65" s="195"/>
      <c r="AS65" s="195"/>
      <c r="AT65" s="195"/>
      <c r="AU65" s="187">
        <v>2405</v>
      </c>
      <c r="AV65" s="187"/>
      <c r="AW65" s="187"/>
      <c r="AX65" s="187"/>
      <c r="AY65" s="147"/>
      <c r="AZ65" s="200"/>
      <c r="BA65" s="200"/>
      <c r="BB65" s="200"/>
      <c r="BC65" s="200"/>
      <c r="BD65" s="200"/>
      <c r="BE65" s="200"/>
      <c r="BF65" s="200"/>
      <c r="BG65" s="1"/>
      <c r="BH65" s="46"/>
      <c r="BI65" s="200"/>
      <c r="BJ65" s="200"/>
      <c r="BK65" s="200"/>
      <c r="BL65" s="200"/>
      <c r="BM65" s="200"/>
      <c r="BN65" s="200"/>
      <c r="BO65" s="200"/>
      <c r="BP65" s="200"/>
      <c r="BQ65" s="200"/>
      <c r="BR65" s="148"/>
    </row>
    <row r="66" spans="3:70" ht="13.5" customHeight="1">
      <c r="C66" s="195" t="s">
        <v>44</v>
      </c>
      <c r="D66" s="195"/>
      <c r="E66" s="195"/>
      <c r="F66" s="195"/>
      <c r="G66" s="195"/>
      <c r="H66" s="195"/>
      <c r="I66" s="195"/>
      <c r="J66" s="195"/>
      <c r="K66" s="195"/>
      <c r="L66" s="195"/>
      <c r="M66" s="195"/>
      <c r="N66" s="195"/>
      <c r="O66" s="195"/>
      <c r="P66" s="195"/>
      <c r="Q66" s="195"/>
      <c r="R66" s="195"/>
      <c r="S66" s="195"/>
      <c r="T66" s="195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5"/>
      <c r="AI66" s="195"/>
      <c r="AJ66" s="195"/>
      <c r="AK66" s="195"/>
      <c r="AL66" s="195"/>
      <c r="AM66" s="195"/>
      <c r="AN66" s="195"/>
      <c r="AO66" s="195"/>
      <c r="AP66" s="195"/>
      <c r="AQ66" s="195"/>
      <c r="AR66" s="195"/>
      <c r="AS66" s="195"/>
      <c r="AT66" s="195"/>
      <c r="AU66" s="187">
        <v>2410</v>
      </c>
      <c r="AV66" s="187"/>
      <c r="AW66" s="187"/>
      <c r="AX66" s="187"/>
      <c r="AY66" s="147"/>
      <c r="AZ66" s="200"/>
      <c r="BA66" s="200"/>
      <c r="BB66" s="200"/>
      <c r="BC66" s="200"/>
      <c r="BD66" s="200"/>
      <c r="BE66" s="200"/>
      <c r="BF66" s="200"/>
      <c r="BG66" s="1"/>
      <c r="BH66" s="46"/>
      <c r="BI66" s="200"/>
      <c r="BJ66" s="200"/>
      <c r="BK66" s="200"/>
      <c r="BL66" s="200"/>
      <c r="BM66" s="200"/>
      <c r="BN66" s="200"/>
      <c r="BO66" s="200"/>
      <c r="BP66" s="200"/>
      <c r="BQ66" s="200"/>
      <c r="BR66" s="148"/>
    </row>
    <row r="67" spans="3:70" ht="13.5" customHeight="1">
      <c r="C67" s="195" t="s">
        <v>57</v>
      </c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95"/>
      <c r="S67" s="195"/>
      <c r="T67" s="195"/>
      <c r="U67" s="195"/>
      <c r="V67" s="195"/>
      <c r="W67" s="195"/>
      <c r="X67" s="195"/>
      <c r="Y67" s="195"/>
      <c r="Z67" s="195"/>
      <c r="AA67" s="195"/>
      <c r="AB67" s="195"/>
      <c r="AC67" s="195"/>
      <c r="AD67" s="195"/>
      <c r="AE67" s="195"/>
      <c r="AF67" s="195"/>
      <c r="AG67" s="195"/>
      <c r="AH67" s="195"/>
      <c r="AI67" s="195"/>
      <c r="AJ67" s="195"/>
      <c r="AK67" s="195"/>
      <c r="AL67" s="195"/>
      <c r="AM67" s="195"/>
      <c r="AN67" s="195"/>
      <c r="AO67" s="195"/>
      <c r="AP67" s="195"/>
      <c r="AQ67" s="195"/>
      <c r="AR67" s="195"/>
      <c r="AS67" s="195"/>
      <c r="AT67" s="195"/>
      <c r="AU67" s="187">
        <v>2415</v>
      </c>
      <c r="AV67" s="187"/>
      <c r="AW67" s="187"/>
      <c r="AX67" s="187"/>
      <c r="AY67" s="147"/>
      <c r="AZ67" s="200"/>
      <c r="BA67" s="200"/>
      <c r="BB67" s="200"/>
      <c r="BC67" s="200"/>
      <c r="BD67" s="200"/>
      <c r="BE67" s="200"/>
      <c r="BF67" s="200"/>
      <c r="BG67" s="1"/>
      <c r="BH67" s="46"/>
      <c r="BI67" s="200"/>
      <c r="BJ67" s="200"/>
      <c r="BK67" s="200"/>
      <c r="BL67" s="200"/>
      <c r="BM67" s="200"/>
      <c r="BN67" s="200"/>
      <c r="BO67" s="200"/>
      <c r="BP67" s="200"/>
      <c r="BQ67" s="200"/>
      <c r="BR67" s="148"/>
    </row>
    <row r="68" spans="3:70" ht="13.5" customHeight="1">
      <c r="C68" s="195" t="s">
        <v>58</v>
      </c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95"/>
      <c r="S68" s="195"/>
      <c r="T68" s="195"/>
      <c r="U68" s="195"/>
      <c r="V68" s="195"/>
      <c r="W68" s="195"/>
      <c r="X68" s="195"/>
      <c r="Y68" s="195"/>
      <c r="Z68" s="195"/>
      <c r="AA68" s="195"/>
      <c r="AB68" s="195"/>
      <c r="AC68" s="195"/>
      <c r="AD68" s="195"/>
      <c r="AE68" s="195"/>
      <c r="AF68" s="195"/>
      <c r="AG68" s="195"/>
      <c r="AH68" s="195"/>
      <c r="AI68" s="195"/>
      <c r="AJ68" s="195"/>
      <c r="AK68" s="195"/>
      <c r="AL68" s="195"/>
      <c r="AM68" s="195"/>
      <c r="AN68" s="195"/>
      <c r="AO68" s="195"/>
      <c r="AP68" s="195"/>
      <c r="AQ68" s="195"/>
      <c r="AR68" s="195"/>
      <c r="AS68" s="195"/>
      <c r="AT68" s="195"/>
      <c r="AU68" s="187">
        <v>2445</v>
      </c>
      <c r="AV68" s="187"/>
      <c r="AW68" s="187"/>
      <c r="AX68" s="187"/>
      <c r="AY68" s="147"/>
      <c r="AZ68" s="200"/>
      <c r="BA68" s="200"/>
      <c r="BB68" s="200"/>
      <c r="BC68" s="200"/>
      <c r="BD68" s="200"/>
      <c r="BE68" s="200"/>
      <c r="BF68" s="200"/>
      <c r="BG68" s="1"/>
      <c r="BH68" s="46"/>
      <c r="BI68" s="200"/>
      <c r="BJ68" s="200"/>
      <c r="BK68" s="200"/>
      <c r="BL68" s="200"/>
      <c r="BM68" s="200"/>
      <c r="BN68" s="200"/>
      <c r="BO68" s="200"/>
      <c r="BP68" s="200"/>
      <c r="BQ68" s="200"/>
      <c r="BR68" s="148"/>
    </row>
    <row r="69" spans="3:70" ht="13.5" customHeight="1">
      <c r="C69" s="249" t="s">
        <v>59</v>
      </c>
      <c r="D69" s="249"/>
      <c r="E69" s="249"/>
      <c r="F69" s="249"/>
      <c r="G69" s="249"/>
      <c r="H69" s="249"/>
      <c r="I69" s="249"/>
      <c r="J69" s="249"/>
      <c r="K69" s="249"/>
      <c r="L69" s="249"/>
      <c r="M69" s="249"/>
      <c r="N69" s="249"/>
      <c r="O69" s="249"/>
      <c r="P69" s="249"/>
      <c r="Q69" s="249"/>
      <c r="R69" s="249"/>
      <c r="S69" s="249"/>
      <c r="T69" s="24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249"/>
      <c r="AJ69" s="249"/>
      <c r="AK69" s="249"/>
      <c r="AL69" s="249"/>
      <c r="AM69" s="249"/>
      <c r="AN69" s="249"/>
      <c r="AO69" s="249"/>
      <c r="AP69" s="249"/>
      <c r="AQ69" s="249"/>
      <c r="AR69" s="249"/>
      <c r="AS69" s="249"/>
      <c r="AT69" s="249"/>
      <c r="AU69" s="254">
        <v>2450</v>
      </c>
      <c r="AV69" s="254"/>
      <c r="AW69" s="254"/>
      <c r="AX69" s="254"/>
      <c r="AY69" s="149"/>
      <c r="AZ69" s="186">
        <f>SUM(AZ64:BF68)</f>
        <v>0</v>
      </c>
      <c r="BA69" s="186"/>
      <c r="BB69" s="186"/>
      <c r="BC69" s="186"/>
      <c r="BD69" s="186"/>
      <c r="BE69" s="186"/>
      <c r="BF69" s="186"/>
      <c r="BG69" s="141"/>
      <c r="BH69" s="140"/>
      <c r="BI69" s="186">
        <f>SUM(BH64:BR68)</f>
        <v>0</v>
      </c>
      <c r="BJ69" s="186"/>
      <c r="BK69" s="186"/>
      <c r="BL69" s="186"/>
      <c r="BM69" s="186"/>
      <c r="BN69" s="186"/>
      <c r="BO69" s="186"/>
      <c r="BP69" s="186"/>
      <c r="BQ69" s="186"/>
      <c r="BR69" s="150"/>
    </row>
    <row r="70" spans="3:70" ht="13.5" customHeight="1">
      <c r="C70" s="195" t="s">
        <v>178</v>
      </c>
      <c r="D70" s="195"/>
      <c r="E70" s="195"/>
      <c r="F70" s="195"/>
      <c r="G70" s="195"/>
      <c r="H70" s="195"/>
      <c r="I70" s="195"/>
      <c r="J70" s="195"/>
      <c r="K70" s="195"/>
      <c r="L70" s="195"/>
      <c r="M70" s="195"/>
      <c r="N70" s="195"/>
      <c r="O70" s="195"/>
      <c r="P70" s="195"/>
      <c r="Q70" s="195"/>
      <c r="R70" s="195"/>
      <c r="S70" s="195"/>
      <c r="T70" s="195"/>
      <c r="U70" s="195"/>
      <c r="V70" s="195"/>
      <c r="W70" s="195"/>
      <c r="X70" s="195"/>
      <c r="Y70" s="195"/>
      <c r="Z70" s="195"/>
      <c r="AA70" s="195"/>
      <c r="AB70" s="195"/>
      <c r="AC70" s="195"/>
      <c r="AD70" s="195"/>
      <c r="AE70" s="195"/>
      <c r="AF70" s="195"/>
      <c r="AG70" s="195"/>
      <c r="AH70" s="195"/>
      <c r="AI70" s="195"/>
      <c r="AJ70" s="195"/>
      <c r="AK70" s="195"/>
      <c r="AL70" s="195"/>
      <c r="AM70" s="195"/>
      <c r="AN70" s="195"/>
      <c r="AO70" s="195"/>
      <c r="AP70" s="195"/>
      <c r="AQ70" s="195"/>
      <c r="AR70" s="195"/>
      <c r="AS70" s="195"/>
      <c r="AT70" s="195"/>
      <c r="AU70" s="187">
        <v>2455</v>
      </c>
      <c r="AV70" s="187"/>
      <c r="AW70" s="187"/>
      <c r="AX70" s="187"/>
      <c r="AY70" s="147"/>
      <c r="AZ70" s="200"/>
      <c r="BA70" s="200"/>
      <c r="BB70" s="200"/>
      <c r="BC70" s="200"/>
      <c r="BD70" s="200"/>
      <c r="BE70" s="200"/>
      <c r="BF70" s="200"/>
      <c r="BG70" s="1"/>
      <c r="BH70" s="46"/>
      <c r="BI70" s="200"/>
      <c r="BJ70" s="200"/>
      <c r="BK70" s="200"/>
      <c r="BL70" s="200"/>
      <c r="BM70" s="200"/>
      <c r="BN70" s="200"/>
      <c r="BO70" s="200"/>
      <c r="BP70" s="200"/>
      <c r="BQ70" s="200"/>
      <c r="BR70" s="148"/>
    </row>
    <row r="71" spans="3:70" ht="13.5" customHeight="1">
      <c r="C71" s="249" t="s">
        <v>60</v>
      </c>
      <c r="D71" s="249"/>
      <c r="E71" s="249"/>
      <c r="F71" s="249"/>
      <c r="G71" s="249"/>
      <c r="H71" s="249"/>
      <c r="I71" s="249"/>
      <c r="J71" s="249"/>
      <c r="K71" s="249"/>
      <c r="L71" s="249"/>
      <c r="M71" s="249"/>
      <c r="N71" s="249"/>
      <c r="O71" s="249"/>
      <c r="P71" s="249"/>
      <c r="Q71" s="249"/>
      <c r="R71" s="249"/>
      <c r="S71" s="249"/>
      <c r="T71" s="249"/>
      <c r="U71" s="249"/>
      <c r="V71" s="249"/>
      <c r="W71" s="249"/>
      <c r="X71" s="249"/>
      <c r="Y71" s="249"/>
      <c r="Z71" s="249"/>
      <c r="AA71" s="249"/>
      <c r="AB71" s="249"/>
      <c r="AC71" s="249"/>
      <c r="AD71" s="249"/>
      <c r="AE71" s="249"/>
      <c r="AF71" s="249"/>
      <c r="AG71" s="249"/>
      <c r="AH71" s="249"/>
      <c r="AI71" s="249"/>
      <c r="AJ71" s="249"/>
      <c r="AK71" s="249"/>
      <c r="AL71" s="249"/>
      <c r="AM71" s="249"/>
      <c r="AN71" s="249"/>
      <c r="AO71" s="249"/>
      <c r="AP71" s="249"/>
      <c r="AQ71" s="249"/>
      <c r="AR71" s="249"/>
      <c r="AS71" s="249"/>
      <c r="AT71" s="249"/>
      <c r="AU71" s="254">
        <v>2460</v>
      </c>
      <c r="AV71" s="254"/>
      <c r="AW71" s="254"/>
      <c r="AX71" s="254"/>
      <c r="AY71" s="149"/>
      <c r="AZ71" s="186">
        <f>AZ69+AZ70</f>
        <v>0</v>
      </c>
      <c r="BA71" s="186"/>
      <c r="BB71" s="186"/>
      <c r="BC71" s="186"/>
      <c r="BD71" s="186"/>
      <c r="BE71" s="186"/>
      <c r="BF71" s="186"/>
      <c r="BG71" s="141"/>
      <c r="BH71" s="140"/>
      <c r="BI71" s="186">
        <f>BI69+BI70</f>
        <v>0</v>
      </c>
      <c r="BJ71" s="186"/>
      <c r="BK71" s="186"/>
      <c r="BL71" s="186"/>
      <c r="BM71" s="186"/>
      <c r="BN71" s="186"/>
      <c r="BO71" s="186"/>
      <c r="BP71" s="186"/>
      <c r="BQ71" s="186"/>
      <c r="BR71" s="150"/>
    </row>
    <row r="72" spans="3:70" ht="13.5" customHeight="1">
      <c r="C72" s="249" t="s">
        <v>61</v>
      </c>
      <c r="D72" s="249"/>
      <c r="E72" s="249"/>
      <c r="F72" s="249"/>
      <c r="G72" s="249"/>
      <c r="H72" s="249"/>
      <c r="I72" s="249"/>
      <c r="J72" s="249"/>
      <c r="K72" s="249"/>
      <c r="L72" s="249"/>
      <c r="M72" s="249"/>
      <c r="N72" s="249"/>
      <c r="O72" s="249"/>
      <c r="P72" s="249"/>
      <c r="Q72" s="249"/>
      <c r="R72" s="249"/>
      <c r="S72" s="249"/>
      <c r="T72" s="249"/>
      <c r="U72" s="249"/>
      <c r="V72" s="249"/>
      <c r="W72" s="249"/>
      <c r="X72" s="249"/>
      <c r="Y72" s="249"/>
      <c r="Z72" s="249"/>
      <c r="AA72" s="249"/>
      <c r="AB72" s="249"/>
      <c r="AC72" s="249"/>
      <c r="AD72" s="249"/>
      <c r="AE72" s="249"/>
      <c r="AF72" s="249"/>
      <c r="AG72" s="249"/>
      <c r="AH72" s="249"/>
      <c r="AI72" s="249"/>
      <c r="AJ72" s="249"/>
      <c r="AK72" s="249"/>
      <c r="AL72" s="249"/>
      <c r="AM72" s="249"/>
      <c r="AN72" s="249"/>
      <c r="AO72" s="249"/>
      <c r="AP72" s="249"/>
      <c r="AQ72" s="249"/>
      <c r="AR72" s="249"/>
      <c r="AS72" s="249"/>
      <c r="AT72" s="249"/>
      <c r="AU72" s="254">
        <v>2465</v>
      </c>
      <c r="AV72" s="254"/>
      <c r="AW72" s="254"/>
      <c r="AX72" s="254"/>
      <c r="AY72" s="149"/>
      <c r="AZ72" s="186">
        <f>AZ71+AY56-AZ58</f>
        <v>31</v>
      </c>
      <c r="BA72" s="186"/>
      <c r="BB72" s="186"/>
      <c r="BC72" s="186"/>
      <c r="BD72" s="186"/>
      <c r="BE72" s="186"/>
      <c r="BF72" s="186"/>
      <c r="BG72" s="141"/>
      <c r="BH72" s="140">
        <f>BH71+BH56-BI58</f>
        <v>47</v>
      </c>
      <c r="BI72" s="186">
        <f>BI71+BH56-BI58</f>
        <v>47</v>
      </c>
      <c r="BJ72" s="186"/>
      <c r="BK72" s="186"/>
      <c r="BL72" s="186"/>
      <c r="BM72" s="186"/>
      <c r="BN72" s="186"/>
      <c r="BO72" s="186"/>
      <c r="BP72" s="186"/>
      <c r="BQ72" s="186"/>
      <c r="BR72" s="150"/>
    </row>
    <row r="74" spans="3:70" ht="12.75">
      <c r="C74" s="250" t="s">
        <v>62</v>
      </c>
      <c r="D74" s="250"/>
      <c r="E74" s="250"/>
      <c r="F74" s="250"/>
      <c r="G74" s="250"/>
      <c r="H74" s="250"/>
      <c r="I74" s="250"/>
      <c r="J74" s="250"/>
      <c r="K74" s="250"/>
      <c r="L74" s="250"/>
      <c r="M74" s="250"/>
      <c r="N74" s="250"/>
      <c r="O74" s="250"/>
      <c r="P74" s="250"/>
      <c r="Q74" s="250"/>
      <c r="R74" s="250"/>
      <c r="S74" s="250"/>
      <c r="T74" s="250"/>
      <c r="U74" s="250"/>
      <c r="V74" s="250"/>
      <c r="W74" s="250"/>
      <c r="X74" s="250"/>
      <c r="Y74" s="250"/>
      <c r="Z74" s="250"/>
      <c r="AA74" s="250"/>
      <c r="AB74" s="250"/>
      <c r="AC74" s="250"/>
      <c r="AD74" s="250"/>
      <c r="AE74" s="250"/>
      <c r="AF74" s="250"/>
      <c r="AG74" s="250"/>
      <c r="AH74" s="250"/>
      <c r="AI74" s="250"/>
      <c r="AJ74" s="250"/>
      <c r="AK74" s="250"/>
      <c r="AL74" s="250"/>
      <c r="AM74" s="250"/>
      <c r="AN74" s="250"/>
      <c r="AO74" s="250"/>
      <c r="AP74" s="250"/>
      <c r="AQ74" s="250"/>
      <c r="AR74" s="250"/>
      <c r="AS74" s="250"/>
      <c r="AT74" s="250"/>
      <c r="AU74" s="250"/>
      <c r="AV74" s="250"/>
      <c r="AW74" s="250"/>
      <c r="AX74" s="250"/>
      <c r="AY74" s="250"/>
      <c r="AZ74" s="250"/>
      <c r="BA74" s="250"/>
      <c r="BB74" s="250"/>
      <c r="BC74" s="250"/>
      <c r="BD74" s="250"/>
      <c r="BE74" s="250"/>
      <c r="BF74" s="250"/>
      <c r="BG74" s="250"/>
      <c r="BH74" s="250"/>
      <c r="BI74" s="250"/>
      <c r="BJ74" s="250"/>
      <c r="BK74" s="250"/>
      <c r="BL74" s="250"/>
      <c r="BM74" s="250"/>
      <c r="BN74" s="250"/>
      <c r="BO74" s="250"/>
      <c r="BP74" s="250"/>
      <c r="BQ74" s="250"/>
      <c r="BR74" s="250"/>
    </row>
    <row r="76" spans="3:70" ht="51.75" customHeight="1">
      <c r="C76" s="251" t="s">
        <v>63</v>
      </c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251"/>
      <c r="R76" s="251"/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51"/>
      <c r="AQ76" s="251"/>
      <c r="AR76" s="251"/>
      <c r="AS76" s="251"/>
      <c r="AT76" s="251"/>
      <c r="AU76" s="251" t="s">
        <v>15</v>
      </c>
      <c r="AV76" s="251"/>
      <c r="AW76" s="251"/>
      <c r="AX76" s="251"/>
      <c r="AY76" s="187" t="s">
        <v>51</v>
      </c>
      <c r="AZ76" s="187"/>
      <c r="BA76" s="187"/>
      <c r="BB76" s="187"/>
      <c r="BC76" s="187"/>
      <c r="BD76" s="187"/>
      <c r="BE76" s="187"/>
      <c r="BF76" s="187"/>
      <c r="BG76" s="187"/>
      <c r="BH76" s="187" t="s">
        <v>143</v>
      </c>
      <c r="BI76" s="187"/>
      <c r="BJ76" s="187"/>
      <c r="BK76" s="187"/>
      <c r="BL76" s="187"/>
      <c r="BM76" s="187"/>
      <c r="BN76" s="187"/>
      <c r="BO76" s="187"/>
      <c r="BP76" s="187"/>
      <c r="BQ76" s="187"/>
      <c r="BR76" s="187"/>
    </row>
    <row r="77" spans="3:70" ht="13.5" customHeight="1">
      <c r="C77" s="251">
        <v>1</v>
      </c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251"/>
      <c r="R77" s="251"/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251">
        <v>2</v>
      </c>
      <c r="AV77" s="251"/>
      <c r="AW77" s="251"/>
      <c r="AX77" s="251"/>
      <c r="AY77" s="187">
        <v>3</v>
      </c>
      <c r="AZ77" s="187"/>
      <c r="BA77" s="187"/>
      <c r="BB77" s="187"/>
      <c r="BC77" s="187"/>
      <c r="BD77" s="187"/>
      <c r="BE77" s="187"/>
      <c r="BF77" s="187"/>
      <c r="BG77" s="187"/>
      <c r="BH77" s="187">
        <v>4</v>
      </c>
      <c r="BI77" s="187"/>
      <c r="BJ77" s="187"/>
      <c r="BK77" s="187"/>
      <c r="BL77" s="187"/>
      <c r="BM77" s="187"/>
      <c r="BN77" s="187"/>
      <c r="BO77" s="187"/>
      <c r="BP77" s="187"/>
      <c r="BQ77" s="187"/>
      <c r="BR77" s="187"/>
    </row>
    <row r="78" spans="3:70" ht="13.5" customHeight="1">
      <c r="C78" s="195" t="s">
        <v>64</v>
      </c>
      <c r="D78" s="195"/>
      <c r="E78" s="195"/>
      <c r="F78" s="195"/>
      <c r="G78" s="195"/>
      <c r="H78" s="195"/>
      <c r="I78" s="195"/>
      <c r="J78" s="195"/>
      <c r="K78" s="195"/>
      <c r="L78" s="195"/>
      <c r="M78" s="195"/>
      <c r="N78" s="195"/>
      <c r="O78" s="195"/>
      <c r="P78" s="195"/>
      <c r="Q78" s="195"/>
      <c r="R78" s="195"/>
      <c r="S78" s="195"/>
      <c r="T78" s="195"/>
      <c r="U78" s="195"/>
      <c r="V78" s="195"/>
      <c r="W78" s="195"/>
      <c r="X78" s="195"/>
      <c r="Y78" s="195"/>
      <c r="Z78" s="195"/>
      <c r="AA78" s="195"/>
      <c r="AB78" s="195"/>
      <c r="AC78" s="195"/>
      <c r="AD78" s="195"/>
      <c r="AE78" s="195"/>
      <c r="AF78" s="195"/>
      <c r="AG78" s="195"/>
      <c r="AH78" s="195"/>
      <c r="AI78" s="195"/>
      <c r="AJ78" s="195"/>
      <c r="AK78" s="195"/>
      <c r="AL78" s="195"/>
      <c r="AM78" s="195"/>
      <c r="AN78" s="195"/>
      <c r="AO78" s="195"/>
      <c r="AP78" s="195"/>
      <c r="AQ78" s="195"/>
      <c r="AR78" s="195"/>
      <c r="AS78" s="195"/>
      <c r="AT78" s="195"/>
      <c r="AU78" s="251">
        <v>2500</v>
      </c>
      <c r="AV78" s="251"/>
      <c r="AW78" s="251"/>
      <c r="AX78" s="251"/>
      <c r="AY78" s="188">
        <v>52</v>
      </c>
      <c r="AZ78" s="188"/>
      <c r="BA78" s="188"/>
      <c r="BB78" s="188"/>
      <c r="BC78" s="188"/>
      <c r="BD78" s="188"/>
      <c r="BE78" s="188"/>
      <c r="BF78" s="188"/>
      <c r="BG78" s="188"/>
      <c r="BH78" s="224">
        <v>36</v>
      </c>
      <c r="BI78" s="224"/>
      <c r="BJ78" s="224"/>
      <c r="BK78" s="224"/>
      <c r="BL78" s="224"/>
      <c r="BM78" s="224"/>
      <c r="BN78" s="224"/>
      <c r="BO78" s="224"/>
      <c r="BP78" s="224"/>
      <c r="BQ78" s="224"/>
      <c r="BR78" s="224"/>
    </row>
    <row r="79" spans="3:70" ht="13.5" customHeight="1">
      <c r="C79" s="195" t="s">
        <v>65</v>
      </c>
      <c r="D79" s="195"/>
      <c r="E79" s="195"/>
      <c r="F79" s="195"/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195"/>
      <c r="R79" s="195"/>
      <c r="S79" s="195"/>
      <c r="T79" s="195"/>
      <c r="U79" s="195"/>
      <c r="V79" s="195"/>
      <c r="W79" s="195"/>
      <c r="X79" s="195"/>
      <c r="Y79" s="195"/>
      <c r="Z79" s="195"/>
      <c r="AA79" s="195"/>
      <c r="AB79" s="195"/>
      <c r="AC79" s="195"/>
      <c r="AD79" s="195"/>
      <c r="AE79" s="195"/>
      <c r="AF79" s="195"/>
      <c r="AG79" s="195"/>
      <c r="AH79" s="195"/>
      <c r="AI79" s="195"/>
      <c r="AJ79" s="195"/>
      <c r="AK79" s="195"/>
      <c r="AL79" s="195"/>
      <c r="AM79" s="195"/>
      <c r="AN79" s="195"/>
      <c r="AO79" s="195"/>
      <c r="AP79" s="195"/>
      <c r="AQ79" s="195"/>
      <c r="AR79" s="195"/>
      <c r="AS79" s="195"/>
      <c r="AT79" s="195"/>
      <c r="AU79" s="251">
        <v>2505</v>
      </c>
      <c r="AV79" s="251"/>
      <c r="AW79" s="251"/>
      <c r="AX79" s="251"/>
      <c r="AY79" s="188">
        <v>1749</v>
      </c>
      <c r="AZ79" s="188"/>
      <c r="BA79" s="188"/>
      <c r="BB79" s="188"/>
      <c r="BC79" s="188"/>
      <c r="BD79" s="188"/>
      <c r="BE79" s="188"/>
      <c r="BF79" s="188"/>
      <c r="BG79" s="188"/>
      <c r="BH79" s="224">
        <v>1003</v>
      </c>
      <c r="BI79" s="224"/>
      <c r="BJ79" s="224"/>
      <c r="BK79" s="224"/>
      <c r="BL79" s="224"/>
      <c r="BM79" s="224"/>
      <c r="BN79" s="224"/>
      <c r="BO79" s="224"/>
      <c r="BP79" s="224"/>
      <c r="BQ79" s="224"/>
      <c r="BR79" s="224"/>
    </row>
    <row r="80" spans="3:70" ht="13.5" customHeight="1">
      <c r="C80" s="195" t="s">
        <v>66</v>
      </c>
      <c r="D80" s="195"/>
      <c r="E80" s="195"/>
      <c r="F80" s="195"/>
      <c r="G80" s="195"/>
      <c r="H80" s="195"/>
      <c r="I80" s="195"/>
      <c r="J80" s="195"/>
      <c r="K80" s="195"/>
      <c r="L80" s="195"/>
      <c r="M80" s="195"/>
      <c r="N80" s="195"/>
      <c r="O80" s="195"/>
      <c r="P80" s="195"/>
      <c r="Q80" s="195"/>
      <c r="R80" s="195"/>
      <c r="S80" s="195"/>
      <c r="T80" s="195"/>
      <c r="U80" s="195"/>
      <c r="V80" s="195"/>
      <c r="W80" s="195"/>
      <c r="X80" s="195"/>
      <c r="Y80" s="195"/>
      <c r="Z80" s="195"/>
      <c r="AA80" s="195"/>
      <c r="AB80" s="195"/>
      <c r="AC80" s="195"/>
      <c r="AD80" s="195"/>
      <c r="AE80" s="195"/>
      <c r="AF80" s="195"/>
      <c r="AG80" s="195"/>
      <c r="AH80" s="195"/>
      <c r="AI80" s="195"/>
      <c r="AJ80" s="195"/>
      <c r="AK80" s="195"/>
      <c r="AL80" s="195"/>
      <c r="AM80" s="195"/>
      <c r="AN80" s="195"/>
      <c r="AO80" s="195"/>
      <c r="AP80" s="195"/>
      <c r="AQ80" s="195"/>
      <c r="AR80" s="195"/>
      <c r="AS80" s="195"/>
      <c r="AT80" s="195"/>
      <c r="AU80" s="251">
        <v>2510</v>
      </c>
      <c r="AV80" s="251"/>
      <c r="AW80" s="251"/>
      <c r="AX80" s="251"/>
      <c r="AY80" s="188">
        <v>388</v>
      </c>
      <c r="AZ80" s="188"/>
      <c r="BA80" s="188"/>
      <c r="BB80" s="188"/>
      <c r="BC80" s="188"/>
      <c r="BD80" s="188"/>
      <c r="BE80" s="188"/>
      <c r="BF80" s="188"/>
      <c r="BG80" s="188"/>
      <c r="BH80" s="224">
        <v>218</v>
      </c>
      <c r="BI80" s="224"/>
      <c r="BJ80" s="224"/>
      <c r="BK80" s="224"/>
      <c r="BL80" s="224"/>
      <c r="BM80" s="224"/>
      <c r="BN80" s="224"/>
      <c r="BO80" s="224"/>
      <c r="BP80" s="224"/>
      <c r="BQ80" s="224"/>
      <c r="BR80" s="224"/>
    </row>
    <row r="81" spans="3:70" ht="13.5" customHeight="1">
      <c r="C81" s="195" t="s">
        <v>67</v>
      </c>
      <c r="D81" s="195"/>
      <c r="E81" s="195"/>
      <c r="F81" s="195"/>
      <c r="G81" s="195"/>
      <c r="H81" s="195"/>
      <c r="I81" s="195"/>
      <c r="J81" s="195"/>
      <c r="K81" s="195"/>
      <c r="L81" s="195"/>
      <c r="M81" s="195"/>
      <c r="N81" s="195"/>
      <c r="O81" s="195"/>
      <c r="P81" s="195"/>
      <c r="Q81" s="195"/>
      <c r="R81" s="195"/>
      <c r="S81" s="195"/>
      <c r="T81" s="195"/>
      <c r="U81" s="195"/>
      <c r="V81" s="195"/>
      <c r="W81" s="195"/>
      <c r="X81" s="195"/>
      <c r="Y81" s="195"/>
      <c r="Z81" s="195"/>
      <c r="AA81" s="195"/>
      <c r="AB81" s="195"/>
      <c r="AC81" s="195"/>
      <c r="AD81" s="195"/>
      <c r="AE81" s="195"/>
      <c r="AF81" s="195"/>
      <c r="AG81" s="195"/>
      <c r="AH81" s="195"/>
      <c r="AI81" s="195"/>
      <c r="AJ81" s="195"/>
      <c r="AK81" s="195"/>
      <c r="AL81" s="195"/>
      <c r="AM81" s="195"/>
      <c r="AN81" s="195"/>
      <c r="AO81" s="195"/>
      <c r="AP81" s="195"/>
      <c r="AQ81" s="195"/>
      <c r="AR81" s="195"/>
      <c r="AS81" s="195"/>
      <c r="AT81" s="195"/>
      <c r="AU81" s="251">
        <v>2515</v>
      </c>
      <c r="AV81" s="251"/>
      <c r="AW81" s="251"/>
      <c r="AX81" s="251"/>
      <c r="AY81" s="188">
        <v>30</v>
      </c>
      <c r="AZ81" s="188"/>
      <c r="BA81" s="188"/>
      <c r="BB81" s="188"/>
      <c r="BC81" s="188"/>
      <c r="BD81" s="188"/>
      <c r="BE81" s="188"/>
      <c r="BF81" s="188"/>
      <c r="BG81" s="188"/>
      <c r="BH81" s="224">
        <v>15</v>
      </c>
      <c r="BI81" s="224"/>
      <c r="BJ81" s="224"/>
      <c r="BK81" s="224"/>
      <c r="BL81" s="224"/>
      <c r="BM81" s="224"/>
      <c r="BN81" s="224"/>
      <c r="BO81" s="224"/>
      <c r="BP81" s="224"/>
      <c r="BQ81" s="224"/>
      <c r="BR81" s="224"/>
    </row>
    <row r="82" spans="3:70" ht="13.5" customHeight="1">
      <c r="C82" s="195" t="s">
        <v>68</v>
      </c>
      <c r="D82" s="195"/>
      <c r="E82" s="195"/>
      <c r="F82" s="195"/>
      <c r="G82" s="195"/>
      <c r="H82" s="195"/>
      <c r="I82" s="195"/>
      <c r="J82" s="195"/>
      <c r="K82" s="195"/>
      <c r="L82" s="195"/>
      <c r="M82" s="195"/>
      <c r="N82" s="195"/>
      <c r="O82" s="195"/>
      <c r="P82" s="195"/>
      <c r="Q82" s="195"/>
      <c r="R82" s="195"/>
      <c r="S82" s="195"/>
      <c r="T82" s="195"/>
      <c r="U82" s="195"/>
      <c r="V82" s="195"/>
      <c r="W82" s="195"/>
      <c r="X82" s="195"/>
      <c r="Y82" s="195"/>
      <c r="Z82" s="195"/>
      <c r="AA82" s="195"/>
      <c r="AB82" s="195"/>
      <c r="AC82" s="195"/>
      <c r="AD82" s="195"/>
      <c r="AE82" s="195"/>
      <c r="AF82" s="195"/>
      <c r="AG82" s="195"/>
      <c r="AH82" s="195"/>
      <c r="AI82" s="195"/>
      <c r="AJ82" s="195"/>
      <c r="AK82" s="195"/>
      <c r="AL82" s="195"/>
      <c r="AM82" s="195"/>
      <c r="AN82" s="195"/>
      <c r="AO82" s="195"/>
      <c r="AP82" s="195"/>
      <c r="AQ82" s="195"/>
      <c r="AR82" s="195"/>
      <c r="AS82" s="195"/>
      <c r="AT82" s="195"/>
      <c r="AU82" s="251">
        <v>2520</v>
      </c>
      <c r="AV82" s="251"/>
      <c r="AW82" s="251"/>
      <c r="AX82" s="251"/>
      <c r="AY82" s="188">
        <v>167</v>
      </c>
      <c r="AZ82" s="188"/>
      <c r="BA82" s="188"/>
      <c r="BB82" s="188"/>
      <c r="BC82" s="188"/>
      <c r="BD82" s="188"/>
      <c r="BE82" s="188"/>
      <c r="BF82" s="188"/>
      <c r="BG82" s="188"/>
      <c r="BH82" s="224">
        <v>168</v>
      </c>
      <c r="BI82" s="224"/>
      <c r="BJ82" s="224"/>
      <c r="BK82" s="224"/>
      <c r="BL82" s="224"/>
      <c r="BM82" s="224"/>
      <c r="BN82" s="224"/>
      <c r="BO82" s="224"/>
      <c r="BP82" s="224"/>
      <c r="BQ82" s="224"/>
      <c r="BR82" s="224"/>
    </row>
    <row r="83" spans="3:70" ht="13.5" customHeight="1">
      <c r="C83" s="249" t="s">
        <v>69</v>
      </c>
      <c r="D83" s="249"/>
      <c r="E83" s="249"/>
      <c r="F83" s="249"/>
      <c r="G83" s="249"/>
      <c r="H83" s="249"/>
      <c r="I83" s="249"/>
      <c r="J83" s="249"/>
      <c r="K83" s="249"/>
      <c r="L83" s="249"/>
      <c r="M83" s="249"/>
      <c r="N83" s="249"/>
      <c r="O83" s="249"/>
      <c r="P83" s="249"/>
      <c r="Q83" s="249"/>
      <c r="R83" s="249"/>
      <c r="S83" s="249"/>
      <c r="T83" s="249"/>
      <c r="U83" s="249"/>
      <c r="V83" s="249"/>
      <c r="W83" s="249"/>
      <c r="X83" s="249"/>
      <c r="Y83" s="249"/>
      <c r="Z83" s="249"/>
      <c r="AA83" s="249"/>
      <c r="AB83" s="249"/>
      <c r="AC83" s="249"/>
      <c r="AD83" s="249"/>
      <c r="AE83" s="249"/>
      <c r="AF83" s="249"/>
      <c r="AG83" s="249"/>
      <c r="AH83" s="249"/>
      <c r="AI83" s="249"/>
      <c r="AJ83" s="249"/>
      <c r="AK83" s="249"/>
      <c r="AL83" s="249"/>
      <c r="AM83" s="249"/>
      <c r="AN83" s="249"/>
      <c r="AO83" s="249"/>
      <c r="AP83" s="249"/>
      <c r="AQ83" s="249"/>
      <c r="AR83" s="249"/>
      <c r="AS83" s="249"/>
      <c r="AT83" s="249"/>
      <c r="AU83" s="252">
        <v>2550</v>
      </c>
      <c r="AV83" s="252"/>
      <c r="AW83" s="252"/>
      <c r="AX83" s="252"/>
      <c r="AY83" s="217">
        <f>SUM(AY78:BG82)</f>
        <v>2386</v>
      </c>
      <c r="AZ83" s="218"/>
      <c r="BA83" s="218"/>
      <c r="BB83" s="218"/>
      <c r="BC83" s="218"/>
      <c r="BD83" s="218"/>
      <c r="BE83" s="218"/>
      <c r="BF83" s="218"/>
      <c r="BG83" s="219"/>
      <c r="BH83" s="223">
        <f>SUM(BH78:BR82)</f>
        <v>1440</v>
      </c>
      <c r="BI83" s="223"/>
      <c r="BJ83" s="223"/>
      <c r="BK83" s="223"/>
      <c r="BL83" s="223"/>
      <c r="BM83" s="223"/>
      <c r="BN83" s="223"/>
      <c r="BO83" s="223"/>
      <c r="BP83" s="223"/>
      <c r="BQ83" s="223"/>
      <c r="BR83" s="223"/>
    </row>
    <row r="85" spans="3:70" ht="12.75">
      <c r="C85" s="250" t="s">
        <v>179</v>
      </c>
      <c r="D85" s="250"/>
      <c r="E85" s="250"/>
      <c r="F85" s="250"/>
      <c r="G85" s="250"/>
      <c r="H85" s="250"/>
      <c r="I85" s="250"/>
      <c r="J85" s="250"/>
      <c r="K85" s="250"/>
      <c r="L85" s="250"/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250"/>
      <c r="AQ85" s="250"/>
      <c r="AR85" s="250"/>
      <c r="AS85" s="250"/>
      <c r="AT85" s="250"/>
      <c r="AU85" s="250"/>
      <c r="AV85" s="250"/>
      <c r="AW85" s="250"/>
      <c r="AX85" s="250"/>
      <c r="AY85" s="250"/>
      <c r="AZ85" s="250"/>
      <c r="BA85" s="250"/>
      <c r="BB85" s="250"/>
      <c r="BC85" s="250"/>
      <c r="BD85" s="250"/>
      <c r="BE85" s="250"/>
      <c r="BF85" s="250"/>
      <c r="BG85" s="250"/>
      <c r="BH85" s="250"/>
      <c r="BI85" s="250"/>
      <c r="BJ85" s="250"/>
      <c r="BK85" s="250"/>
      <c r="BL85" s="250"/>
      <c r="BM85" s="250"/>
      <c r="BN85" s="250"/>
      <c r="BO85" s="250"/>
      <c r="BP85" s="250"/>
      <c r="BQ85" s="250"/>
      <c r="BR85" s="250"/>
    </row>
    <row r="87" spans="3:70" ht="53.25" customHeight="1">
      <c r="C87" s="187" t="s">
        <v>63</v>
      </c>
      <c r="D87" s="187"/>
      <c r="E87" s="187"/>
      <c r="F87" s="187"/>
      <c r="G87" s="187"/>
      <c r="H87" s="187"/>
      <c r="I87" s="187"/>
      <c r="J87" s="187"/>
      <c r="K87" s="187"/>
      <c r="L87" s="187"/>
      <c r="M87" s="187"/>
      <c r="N87" s="187"/>
      <c r="O87" s="187"/>
      <c r="P87" s="187"/>
      <c r="Q87" s="187"/>
      <c r="R87" s="18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87"/>
      <c r="AN87" s="187"/>
      <c r="AO87" s="187"/>
      <c r="AP87" s="187"/>
      <c r="AQ87" s="187"/>
      <c r="AR87" s="187"/>
      <c r="AS87" s="187"/>
      <c r="AT87" s="187"/>
      <c r="AU87" s="187" t="s">
        <v>15</v>
      </c>
      <c r="AV87" s="187"/>
      <c r="AW87" s="187"/>
      <c r="AX87" s="187"/>
      <c r="AY87" s="187" t="s">
        <v>51</v>
      </c>
      <c r="AZ87" s="187"/>
      <c r="BA87" s="187"/>
      <c r="BB87" s="187"/>
      <c r="BC87" s="187"/>
      <c r="BD87" s="187"/>
      <c r="BE87" s="187"/>
      <c r="BF87" s="187"/>
      <c r="BG87" s="187"/>
      <c r="BH87" s="187" t="s">
        <v>143</v>
      </c>
      <c r="BI87" s="187"/>
      <c r="BJ87" s="187"/>
      <c r="BK87" s="187"/>
      <c r="BL87" s="187"/>
      <c r="BM87" s="187"/>
      <c r="BN87" s="187"/>
      <c r="BO87" s="187"/>
      <c r="BP87" s="187"/>
      <c r="BQ87" s="187"/>
      <c r="BR87" s="187"/>
    </row>
    <row r="88" spans="3:70" ht="13.5" customHeight="1">
      <c r="C88" s="187">
        <v>1</v>
      </c>
      <c r="D88" s="187"/>
      <c r="E88" s="187"/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87"/>
      <c r="S88" s="187"/>
      <c r="T88" s="187"/>
      <c r="U88" s="187"/>
      <c r="V88" s="187"/>
      <c r="W88" s="187"/>
      <c r="X88" s="187"/>
      <c r="Y88" s="187"/>
      <c r="Z88" s="187"/>
      <c r="AA88" s="187"/>
      <c r="AB88" s="187"/>
      <c r="AC88" s="187"/>
      <c r="AD88" s="187"/>
      <c r="AE88" s="187"/>
      <c r="AF88" s="187"/>
      <c r="AG88" s="187"/>
      <c r="AH88" s="187"/>
      <c r="AI88" s="187"/>
      <c r="AJ88" s="187"/>
      <c r="AK88" s="187"/>
      <c r="AL88" s="187"/>
      <c r="AM88" s="187"/>
      <c r="AN88" s="187"/>
      <c r="AO88" s="187"/>
      <c r="AP88" s="187"/>
      <c r="AQ88" s="187"/>
      <c r="AR88" s="187"/>
      <c r="AS88" s="187"/>
      <c r="AT88" s="187"/>
      <c r="AU88" s="187">
        <v>2</v>
      </c>
      <c r="AV88" s="187"/>
      <c r="AW88" s="187"/>
      <c r="AX88" s="187"/>
      <c r="AY88" s="187">
        <v>3</v>
      </c>
      <c r="AZ88" s="187"/>
      <c r="BA88" s="187"/>
      <c r="BB88" s="187"/>
      <c r="BC88" s="187"/>
      <c r="BD88" s="187"/>
      <c r="BE88" s="187"/>
      <c r="BF88" s="187"/>
      <c r="BG88" s="187"/>
      <c r="BH88" s="187">
        <v>4</v>
      </c>
      <c r="BI88" s="187"/>
      <c r="BJ88" s="187"/>
      <c r="BK88" s="187"/>
      <c r="BL88" s="187"/>
      <c r="BM88" s="187"/>
      <c r="BN88" s="187"/>
      <c r="BO88" s="187"/>
      <c r="BP88" s="187"/>
      <c r="BQ88" s="187"/>
      <c r="BR88" s="187"/>
    </row>
    <row r="89" spans="3:70" ht="13.5" customHeight="1">
      <c r="C89" s="248" t="s">
        <v>180</v>
      </c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  <c r="S89" s="248"/>
      <c r="T89" s="248"/>
      <c r="U89" s="248"/>
      <c r="V89" s="248"/>
      <c r="W89" s="248"/>
      <c r="X89" s="248"/>
      <c r="Y89" s="248"/>
      <c r="Z89" s="248"/>
      <c r="AA89" s="248"/>
      <c r="AB89" s="248"/>
      <c r="AC89" s="248"/>
      <c r="AD89" s="248"/>
      <c r="AE89" s="248"/>
      <c r="AF89" s="248"/>
      <c r="AG89" s="248"/>
      <c r="AH89" s="248"/>
      <c r="AI89" s="248"/>
      <c r="AJ89" s="248"/>
      <c r="AK89" s="248"/>
      <c r="AL89" s="248"/>
      <c r="AM89" s="248"/>
      <c r="AN89" s="248"/>
      <c r="AO89" s="248"/>
      <c r="AP89" s="248"/>
      <c r="AQ89" s="248"/>
      <c r="AR89" s="248"/>
      <c r="AS89" s="248"/>
      <c r="AT89" s="248"/>
      <c r="AU89" s="187">
        <v>2600</v>
      </c>
      <c r="AV89" s="187"/>
      <c r="AW89" s="187"/>
      <c r="AX89" s="187"/>
      <c r="AY89" s="187"/>
      <c r="AZ89" s="187"/>
      <c r="BA89" s="187"/>
      <c r="BB89" s="187"/>
      <c r="BC89" s="187"/>
      <c r="BD89" s="187"/>
      <c r="BE89" s="187"/>
      <c r="BF89" s="187"/>
      <c r="BG89" s="187"/>
      <c r="BH89" s="187"/>
      <c r="BI89" s="187"/>
      <c r="BJ89" s="187"/>
      <c r="BK89" s="187"/>
      <c r="BL89" s="187"/>
      <c r="BM89" s="187"/>
      <c r="BN89" s="187"/>
      <c r="BO89" s="187"/>
      <c r="BP89" s="187"/>
      <c r="BQ89" s="187"/>
      <c r="BR89" s="187"/>
    </row>
    <row r="90" spans="3:70" ht="13.5" customHeight="1">
      <c r="C90" s="248" t="s">
        <v>181</v>
      </c>
      <c r="D90" s="248"/>
      <c r="E90" s="248"/>
      <c r="F90" s="248"/>
      <c r="G90" s="248"/>
      <c r="H90" s="248"/>
      <c r="I90" s="248"/>
      <c r="J90" s="248"/>
      <c r="K90" s="248"/>
      <c r="L90" s="248"/>
      <c r="M90" s="248"/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48"/>
      <c r="AE90" s="248"/>
      <c r="AF90" s="248"/>
      <c r="AG90" s="248"/>
      <c r="AH90" s="248"/>
      <c r="AI90" s="248"/>
      <c r="AJ90" s="248"/>
      <c r="AK90" s="248"/>
      <c r="AL90" s="248"/>
      <c r="AM90" s="248"/>
      <c r="AN90" s="248"/>
      <c r="AO90" s="248"/>
      <c r="AP90" s="248"/>
      <c r="AQ90" s="248"/>
      <c r="AR90" s="248"/>
      <c r="AS90" s="248"/>
      <c r="AT90" s="248"/>
      <c r="AU90" s="187">
        <v>2605</v>
      </c>
      <c r="AV90" s="187"/>
      <c r="AW90" s="187"/>
      <c r="AX90" s="187"/>
      <c r="AY90" s="187"/>
      <c r="AZ90" s="187"/>
      <c r="BA90" s="187"/>
      <c r="BB90" s="187"/>
      <c r="BC90" s="187"/>
      <c r="BD90" s="187"/>
      <c r="BE90" s="187"/>
      <c r="BF90" s="187"/>
      <c r="BG90" s="187"/>
      <c r="BH90" s="187"/>
      <c r="BI90" s="187"/>
      <c r="BJ90" s="187"/>
      <c r="BK90" s="187"/>
      <c r="BL90" s="187"/>
      <c r="BM90" s="187"/>
      <c r="BN90" s="187"/>
      <c r="BO90" s="187"/>
      <c r="BP90" s="187"/>
      <c r="BQ90" s="187"/>
      <c r="BR90" s="187"/>
    </row>
    <row r="91" spans="3:70" ht="13.5" customHeight="1">
      <c r="C91" s="248" t="s">
        <v>182</v>
      </c>
      <c r="D91" s="248"/>
      <c r="E91" s="248"/>
      <c r="F91" s="248"/>
      <c r="G91" s="248"/>
      <c r="H91" s="248"/>
      <c r="I91" s="248"/>
      <c r="J91" s="248"/>
      <c r="K91" s="248"/>
      <c r="L91" s="248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48"/>
      <c r="AE91" s="248"/>
      <c r="AF91" s="248"/>
      <c r="AG91" s="248"/>
      <c r="AH91" s="248"/>
      <c r="AI91" s="248"/>
      <c r="AJ91" s="248"/>
      <c r="AK91" s="248"/>
      <c r="AL91" s="248"/>
      <c r="AM91" s="248"/>
      <c r="AN91" s="248"/>
      <c r="AO91" s="248"/>
      <c r="AP91" s="248"/>
      <c r="AQ91" s="248"/>
      <c r="AR91" s="248"/>
      <c r="AS91" s="248"/>
      <c r="AT91" s="248"/>
      <c r="AU91" s="187">
        <v>2610</v>
      </c>
      <c r="AV91" s="187"/>
      <c r="AW91" s="187"/>
      <c r="AX91" s="187"/>
      <c r="AY91" s="46"/>
      <c r="AZ91" s="200"/>
      <c r="BA91" s="200"/>
      <c r="BB91" s="200"/>
      <c r="BC91" s="200"/>
      <c r="BD91" s="200"/>
      <c r="BE91" s="200"/>
      <c r="BF91" s="200"/>
      <c r="BG91" s="1"/>
      <c r="BH91" s="46"/>
      <c r="BI91" s="200"/>
      <c r="BJ91" s="200"/>
      <c r="BK91" s="200"/>
      <c r="BL91" s="200"/>
      <c r="BM91" s="200"/>
      <c r="BN91" s="200"/>
      <c r="BO91" s="200"/>
      <c r="BP91" s="200"/>
      <c r="BQ91" s="200"/>
      <c r="BR91" s="1"/>
    </row>
    <row r="92" spans="3:70" ht="13.5" customHeight="1">
      <c r="C92" s="248" t="s">
        <v>183</v>
      </c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248"/>
      <c r="Q92" s="248"/>
      <c r="R92" s="248"/>
      <c r="S92" s="248"/>
      <c r="T92" s="248"/>
      <c r="U92" s="248"/>
      <c r="V92" s="248"/>
      <c r="W92" s="248"/>
      <c r="X92" s="248"/>
      <c r="Y92" s="248"/>
      <c r="Z92" s="248"/>
      <c r="AA92" s="248"/>
      <c r="AB92" s="248"/>
      <c r="AC92" s="248"/>
      <c r="AD92" s="248"/>
      <c r="AE92" s="248"/>
      <c r="AF92" s="248"/>
      <c r="AG92" s="248"/>
      <c r="AH92" s="248"/>
      <c r="AI92" s="248"/>
      <c r="AJ92" s="248"/>
      <c r="AK92" s="248"/>
      <c r="AL92" s="248"/>
      <c r="AM92" s="248"/>
      <c r="AN92" s="248"/>
      <c r="AO92" s="248"/>
      <c r="AP92" s="248"/>
      <c r="AQ92" s="248"/>
      <c r="AR92" s="248"/>
      <c r="AS92" s="248"/>
      <c r="AT92" s="248"/>
      <c r="AU92" s="187">
        <v>2615</v>
      </c>
      <c r="AV92" s="187"/>
      <c r="AW92" s="187"/>
      <c r="AX92" s="187"/>
      <c r="AY92" s="46"/>
      <c r="AZ92" s="200"/>
      <c r="BA92" s="200"/>
      <c r="BB92" s="200"/>
      <c r="BC92" s="200"/>
      <c r="BD92" s="200"/>
      <c r="BE92" s="200"/>
      <c r="BF92" s="200"/>
      <c r="BG92" s="1"/>
      <c r="BH92" s="46"/>
      <c r="BI92" s="200"/>
      <c r="BJ92" s="200"/>
      <c r="BK92" s="200"/>
      <c r="BL92" s="200"/>
      <c r="BM92" s="200"/>
      <c r="BN92" s="200"/>
      <c r="BO92" s="200"/>
      <c r="BP92" s="200"/>
      <c r="BQ92" s="200"/>
      <c r="BR92" s="1"/>
    </row>
    <row r="93" spans="3:70" ht="13.5" customHeight="1">
      <c r="C93" s="248" t="s">
        <v>184</v>
      </c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  <c r="P93" s="248"/>
      <c r="Q93" s="248"/>
      <c r="R93" s="248"/>
      <c r="S93" s="248"/>
      <c r="T93" s="248"/>
      <c r="U93" s="248"/>
      <c r="V93" s="248"/>
      <c r="W93" s="248"/>
      <c r="X93" s="248"/>
      <c r="Y93" s="248"/>
      <c r="Z93" s="248"/>
      <c r="AA93" s="248"/>
      <c r="AB93" s="248"/>
      <c r="AC93" s="248"/>
      <c r="AD93" s="248"/>
      <c r="AE93" s="248"/>
      <c r="AF93" s="248"/>
      <c r="AG93" s="248"/>
      <c r="AH93" s="248"/>
      <c r="AI93" s="248"/>
      <c r="AJ93" s="248"/>
      <c r="AK93" s="248"/>
      <c r="AL93" s="248"/>
      <c r="AM93" s="248"/>
      <c r="AN93" s="248"/>
      <c r="AO93" s="248"/>
      <c r="AP93" s="248"/>
      <c r="AQ93" s="248"/>
      <c r="AR93" s="248"/>
      <c r="AS93" s="248"/>
      <c r="AT93" s="248"/>
      <c r="AU93" s="187">
        <v>2650</v>
      </c>
      <c r="AV93" s="187"/>
      <c r="AW93" s="187"/>
      <c r="AX93" s="187"/>
      <c r="AY93" s="187"/>
      <c r="AZ93" s="187"/>
      <c r="BA93" s="187"/>
      <c r="BB93" s="187"/>
      <c r="BC93" s="187"/>
      <c r="BD93" s="187"/>
      <c r="BE93" s="187"/>
      <c r="BF93" s="187"/>
      <c r="BG93" s="187"/>
      <c r="BH93" s="187"/>
      <c r="BI93" s="187"/>
      <c r="BJ93" s="187"/>
      <c r="BK93" s="187"/>
      <c r="BL93" s="187"/>
      <c r="BM93" s="187"/>
      <c r="BN93" s="187"/>
      <c r="BO93" s="187"/>
      <c r="BP93" s="187"/>
      <c r="BQ93" s="187"/>
      <c r="BR93" s="187"/>
    </row>
    <row r="95" spans="3:40" ht="13.5" customHeight="1">
      <c r="C95" s="245" t="s">
        <v>185</v>
      </c>
      <c r="D95" s="245"/>
      <c r="E95" s="245"/>
      <c r="F95" s="245"/>
      <c r="G95" s="245"/>
      <c r="H95" s="245"/>
      <c r="I95" s="245"/>
      <c r="J95" s="245"/>
      <c r="K95" s="245"/>
      <c r="L95" s="245"/>
      <c r="M95" s="245"/>
      <c r="N95" s="245"/>
      <c r="O95" s="245"/>
      <c r="P95" s="245"/>
      <c r="Q95" s="245"/>
      <c r="R95" s="245"/>
      <c r="AM95" s="151" t="str">
        <f>'[1]форма 1'!D113</f>
        <v>Ткаченко М.В</v>
      </c>
      <c r="AN95" s="152"/>
    </row>
    <row r="96" ht="9.75" customHeight="1">
      <c r="C96" s="153"/>
    </row>
    <row r="97" spans="3:40" ht="13.5" customHeight="1">
      <c r="C97" s="246" t="s">
        <v>7</v>
      </c>
      <c r="D97" s="246"/>
      <c r="E97" s="246"/>
      <c r="F97" s="246"/>
      <c r="G97" s="246"/>
      <c r="H97" s="246"/>
      <c r="I97" s="246"/>
      <c r="J97" s="246"/>
      <c r="K97" s="246"/>
      <c r="L97" s="246"/>
      <c r="M97" s="246"/>
      <c r="N97" s="246"/>
      <c r="O97" s="246"/>
      <c r="P97" s="246"/>
      <c r="Q97" s="246"/>
      <c r="R97" s="246"/>
      <c r="AM97" s="151" t="str">
        <f>'[1]форма 1'!D115</f>
        <v>Бондар С.В</v>
      </c>
      <c r="AN97" s="152"/>
    </row>
  </sheetData>
  <sheetProtection/>
  <mergeCells count="301">
    <mergeCell ref="C69:AT69"/>
    <mergeCell ref="AU68:AX68"/>
    <mergeCell ref="AU70:AX70"/>
    <mergeCell ref="C70:AT70"/>
    <mergeCell ref="C62:AT62"/>
    <mergeCell ref="AU37:AX37"/>
    <mergeCell ref="C57:AT57"/>
    <mergeCell ref="AU53:AX53"/>
    <mergeCell ref="C36:AT36"/>
    <mergeCell ref="C37:AT37"/>
    <mergeCell ref="C40:AT40"/>
    <mergeCell ref="AU55:AX55"/>
    <mergeCell ref="C12:BS12"/>
    <mergeCell ref="BH34:BR34"/>
    <mergeCell ref="BH14:BR14"/>
    <mergeCell ref="BH15:BR15"/>
    <mergeCell ref="AU34:AX34"/>
    <mergeCell ref="BH16:BR16"/>
    <mergeCell ref="C34:AT34"/>
    <mergeCell ref="BJ3:BL3"/>
    <mergeCell ref="C7:BR7"/>
    <mergeCell ref="C4:K4"/>
    <mergeCell ref="L4:AX4"/>
    <mergeCell ref="BJ10:BR10"/>
    <mergeCell ref="AP10:AW10"/>
    <mergeCell ref="AX10:BI10"/>
    <mergeCell ref="AU58:AX58"/>
    <mergeCell ref="AZ53:BF53"/>
    <mergeCell ref="AZ55:BF55"/>
    <mergeCell ref="AY14:BG14"/>
    <mergeCell ref="AY15:BG15"/>
    <mergeCell ref="AY16:BG16"/>
    <mergeCell ref="AY18:BG18"/>
    <mergeCell ref="AY17:BG17"/>
    <mergeCell ref="AU35:AX35"/>
    <mergeCell ref="AU36:AX36"/>
    <mergeCell ref="AU65:AX65"/>
    <mergeCell ref="C63:AT63"/>
    <mergeCell ref="C64:AT64"/>
    <mergeCell ref="AZ22:BF22"/>
    <mergeCell ref="AU56:AX57"/>
    <mergeCell ref="AU62:AX62"/>
    <mergeCell ref="AZ58:BF58"/>
    <mergeCell ref="AU44:AX44"/>
    <mergeCell ref="AU47:AX47"/>
    <mergeCell ref="AU48:AX48"/>
    <mergeCell ref="BH29:BR29"/>
    <mergeCell ref="AY29:BG29"/>
    <mergeCell ref="BH32:BR32"/>
    <mergeCell ref="C65:AT65"/>
    <mergeCell ref="AU66:AX66"/>
    <mergeCell ref="AU67:AX67"/>
    <mergeCell ref="AU63:AX63"/>
    <mergeCell ref="C67:AT67"/>
    <mergeCell ref="C66:AT66"/>
    <mergeCell ref="AU64:AX64"/>
    <mergeCell ref="AZ37:BF37"/>
    <mergeCell ref="BI37:BQ37"/>
    <mergeCell ref="AY39:BG39"/>
    <mergeCell ref="BH39:BR39"/>
    <mergeCell ref="BH24:BR25"/>
    <mergeCell ref="BI28:BQ28"/>
    <mergeCell ref="BH33:BR33"/>
    <mergeCell ref="AY33:BG33"/>
    <mergeCell ref="AY32:BG32"/>
    <mergeCell ref="AY24:BG25"/>
    <mergeCell ref="AU14:AX14"/>
    <mergeCell ref="AU15:AX15"/>
    <mergeCell ref="AU16:AX16"/>
    <mergeCell ref="AU22:AX22"/>
    <mergeCell ref="AU17:AX17"/>
    <mergeCell ref="AZ50:BF50"/>
    <mergeCell ref="AZ48:BF48"/>
    <mergeCell ref="AY43:BG43"/>
    <mergeCell ref="AY44:BG44"/>
    <mergeCell ref="AZ49:BF49"/>
    <mergeCell ref="AU31:AX31"/>
    <mergeCell ref="AU39:AX39"/>
    <mergeCell ref="AU38:AX38"/>
    <mergeCell ref="BH51:BR52"/>
    <mergeCell ref="BH46:BR46"/>
    <mergeCell ref="AY46:BG46"/>
    <mergeCell ref="BI42:BQ42"/>
    <mergeCell ref="AU49:AX49"/>
    <mergeCell ref="BI50:BQ50"/>
    <mergeCell ref="BH43:BR43"/>
    <mergeCell ref="C14:AT14"/>
    <mergeCell ref="C15:AT15"/>
    <mergeCell ref="C16:AT16"/>
    <mergeCell ref="C22:AT22"/>
    <mergeCell ref="C18:AT18"/>
    <mergeCell ref="C19:AT19"/>
    <mergeCell ref="C20:AT20"/>
    <mergeCell ref="C21:AT21"/>
    <mergeCell ref="C17:AT17"/>
    <mergeCell ref="C38:AT38"/>
    <mergeCell ref="C39:AT39"/>
    <mergeCell ref="C52:AT52"/>
    <mergeCell ref="C53:AT53"/>
    <mergeCell ref="C49:AT49"/>
    <mergeCell ref="C48:AT48"/>
    <mergeCell ref="C42:AT42"/>
    <mergeCell ref="C46:AT46"/>
    <mergeCell ref="C41:AT41"/>
    <mergeCell ref="C51:AT51"/>
    <mergeCell ref="C50:AT50"/>
    <mergeCell ref="BI54:BQ54"/>
    <mergeCell ref="AU54:AX54"/>
    <mergeCell ref="C43:AT43"/>
    <mergeCell ref="C44:AT44"/>
    <mergeCell ref="C47:AT47"/>
    <mergeCell ref="AU45:AX45"/>
    <mergeCell ref="AU43:AX43"/>
    <mergeCell ref="C45:AT45"/>
    <mergeCell ref="AU46:AX46"/>
    <mergeCell ref="BI47:BQ47"/>
    <mergeCell ref="BI53:BQ53"/>
    <mergeCell ref="BI55:BQ55"/>
    <mergeCell ref="AZ54:BF54"/>
    <mergeCell ref="AZ47:BF47"/>
    <mergeCell ref="AU50:AX50"/>
    <mergeCell ref="BI48:BQ48"/>
    <mergeCell ref="BI49:BQ49"/>
    <mergeCell ref="AU51:AX52"/>
    <mergeCell ref="AY51:BG52"/>
    <mergeCell ref="AY62:BG62"/>
    <mergeCell ref="C60:BR60"/>
    <mergeCell ref="C55:AT55"/>
    <mergeCell ref="C54:AT54"/>
    <mergeCell ref="C58:AT58"/>
    <mergeCell ref="C56:AT56"/>
    <mergeCell ref="AY56:BG57"/>
    <mergeCell ref="BH56:BR57"/>
    <mergeCell ref="BH79:BR79"/>
    <mergeCell ref="BI58:BQ58"/>
    <mergeCell ref="BH62:BR62"/>
    <mergeCell ref="BH80:BR80"/>
    <mergeCell ref="BI65:BQ65"/>
    <mergeCell ref="AZ66:BF66"/>
    <mergeCell ref="AY76:BG76"/>
    <mergeCell ref="C74:BR74"/>
    <mergeCell ref="AU69:AX69"/>
    <mergeCell ref="C76:AT76"/>
    <mergeCell ref="BH77:BR77"/>
    <mergeCell ref="BH63:BR63"/>
    <mergeCell ref="AZ67:BF67"/>
    <mergeCell ref="AZ69:BF69"/>
    <mergeCell ref="AZ70:BF70"/>
    <mergeCell ref="AZ71:BF71"/>
    <mergeCell ref="BI71:BQ71"/>
    <mergeCell ref="AZ68:BF68"/>
    <mergeCell ref="BI66:BQ66"/>
    <mergeCell ref="AY78:BG78"/>
    <mergeCell ref="AY79:BG79"/>
    <mergeCell ref="AY80:BG80"/>
    <mergeCell ref="AZ72:BF72"/>
    <mergeCell ref="AU79:AX79"/>
    <mergeCell ref="AU80:AX80"/>
    <mergeCell ref="AU72:AX72"/>
    <mergeCell ref="AU77:AX77"/>
    <mergeCell ref="AU78:AX78"/>
    <mergeCell ref="C77:AT77"/>
    <mergeCell ref="C78:AT78"/>
    <mergeCell ref="C79:AT79"/>
    <mergeCell ref="C80:AT80"/>
    <mergeCell ref="AU81:AX81"/>
    <mergeCell ref="AY63:BG63"/>
    <mergeCell ref="AU76:AX76"/>
    <mergeCell ref="AZ65:BF65"/>
    <mergeCell ref="AZ64:BF64"/>
    <mergeCell ref="AY77:BG77"/>
    <mergeCell ref="C81:AT81"/>
    <mergeCell ref="C82:AT82"/>
    <mergeCell ref="C83:AT83"/>
    <mergeCell ref="C85:BR85"/>
    <mergeCell ref="AY83:BG83"/>
    <mergeCell ref="AU82:AX82"/>
    <mergeCell ref="AU83:AX83"/>
    <mergeCell ref="AY81:BG81"/>
    <mergeCell ref="AY82:BG82"/>
    <mergeCell ref="BH82:BR82"/>
    <mergeCell ref="C87:AT87"/>
    <mergeCell ref="C88:AT88"/>
    <mergeCell ref="C89:AT89"/>
    <mergeCell ref="AU87:AX87"/>
    <mergeCell ref="AU88:AX88"/>
    <mergeCell ref="AU89:AX89"/>
    <mergeCell ref="BH93:BR93"/>
    <mergeCell ref="AY87:BG87"/>
    <mergeCell ref="AY88:BG88"/>
    <mergeCell ref="AY89:BG89"/>
    <mergeCell ref="AY90:BG90"/>
    <mergeCell ref="AY93:BG93"/>
    <mergeCell ref="BI92:BQ92"/>
    <mergeCell ref="AZ92:BF92"/>
    <mergeCell ref="AZ91:BF91"/>
    <mergeCell ref="BH87:BR87"/>
    <mergeCell ref="C91:AT91"/>
    <mergeCell ref="C92:AT92"/>
    <mergeCell ref="C93:AT93"/>
    <mergeCell ref="AU90:AX90"/>
    <mergeCell ref="AU91:AX91"/>
    <mergeCell ref="AU92:AX92"/>
    <mergeCell ref="AU93:AX93"/>
    <mergeCell ref="C95:R95"/>
    <mergeCell ref="C97:R97"/>
    <mergeCell ref="BI26:BQ26"/>
    <mergeCell ref="AZ35:BF35"/>
    <mergeCell ref="BI35:BQ35"/>
    <mergeCell ref="AZ36:BF36"/>
    <mergeCell ref="BI36:BQ36"/>
    <mergeCell ref="AY31:BG31"/>
    <mergeCell ref="BH31:BR31"/>
    <mergeCell ref="C90:AT90"/>
    <mergeCell ref="BJ2:BR2"/>
    <mergeCell ref="BJ4:BR4"/>
    <mergeCell ref="C3:BI3"/>
    <mergeCell ref="BA4:BI4"/>
    <mergeCell ref="B8:X8"/>
    <mergeCell ref="AB8:AO8"/>
    <mergeCell ref="AS8:AU8"/>
    <mergeCell ref="AV8:AX8"/>
    <mergeCell ref="BP3:BR3"/>
    <mergeCell ref="BM3:BO3"/>
    <mergeCell ref="BH76:BR76"/>
    <mergeCell ref="BI67:BQ67"/>
    <mergeCell ref="BI64:BQ64"/>
    <mergeCell ref="Y8:AA8"/>
    <mergeCell ref="AP8:AR8"/>
    <mergeCell ref="L5:AX5"/>
    <mergeCell ref="C71:AT71"/>
    <mergeCell ref="C72:AT72"/>
    <mergeCell ref="AU71:AX71"/>
    <mergeCell ref="C68:AT68"/>
    <mergeCell ref="BH90:BR90"/>
    <mergeCell ref="BH88:BR88"/>
    <mergeCell ref="BH89:BR89"/>
    <mergeCell ref="BH83:BR83"/>
    <mergeCell ref="BH78:BR78"/>
    <mergeCell ref="CA1:CD4"/>
    <mergeCell ref="CA5:CD8"/>
    <mergeCell ref="CA9:CD10"/>
    <mergeCell ref="BH30:BR30"/>
    <mergeCell ref="BH81:BR81"/>
    <mergeCell ref="AU21:AX21"/>
    <mergeCell ref="BH21:BR21"/>
    <mergeCell ref="BH20:BR20"/>
    <mergeCell ref="BH19:BR19"/>
    <mergeCell ref="BH18:BR18"/>
    <mergeCell ref="BI91:BQ91"/>
    <mergeCell ref="BI68:BQ68"/>
    <mergeCell ref="BI69:BQ69"/>
    <mergeCell ref="BI70:BQ70"/>
    <mergeCell ref="BI72:BQ72"/>
    <mergeCell ref="BI27:BQ27"/>
    <mergeCell ref="BH23:BR23"/>
    <mergeCell ref="AY23:BG23"/>
    <mergeCell ref="BH17:BR17"/>
    <mergeCell ref="AY21:BG21"/>
    <mergeCell ref="AU18:AX18"/>
    <mergeCell ref="AU20:AX20"/>
    <mergeCell ref="AU19:AX19"/>
    <mergeCell ref="AY20:BG20"/>
    <mergeCell ref="AY19:BG19"/>
    <mergeCell ref="AU27:AX27"/>
    <mergeCell ref="C27:AT27"/>
    <mergeCell ref="AZ27:BF27"/>
    <mergeCell ref="C25:AT25"/>
    <mergeCell ref="AZ26:BF26"/>
    <mergeCell ref="AU24:AX25"/>
    <mergeCell ref="C26:AT26"/>
    <mergeCell ref="AU23:AX23"/>
    <mergeCell ref="C23:AT23"/>
    <mergeCell ref="C24:AT24"/>
    <mergeCell ref="AU26:AX26"/>
    <mergeCell ref="BI22:BQ22"/>
    <mergeCell ref="C28:AT28"/>
    <mergeCell ref="AY30:BG30"/>
    <mergeCell ref="AU30:AX30"/>
    <mergeCell ref="C30:AT30"/>
    <mergeCell ref="AZ28:BF28"/>
    <mergeCell ref="AU29:AX29"/>
    <mergeCell ref="AU28:AX28"/>
    <mergeCell ref="C31:AT31"/>
    <mergeCell ref="C29:AT29"/>
    <mergeCell ref="AY34:BG34"/>
    <mergeCell ref="BH38:BR38"/>
    <mergeCell ref="AY38:BG38"/>
    <mergeCell ref="AU32:AX32"/>
    <mergeCell ref="C32:AT32"/>
    <mergeCell ref="C33:AT33"/>
    <mergeCell ref="AU33:AX33"/>
    <mergeCell ref="C35:AT35"/>
    <mergeCell ref="BH40:BR41"/>
    <mergeCell ref="AU40:AX41"/>
    <mergeCell ref="AZ42:BF42"/>
    <mergeCell ref="AY45:BG45"/>
    <mergeCell ref="BH44:BR44"/>
    <mergeCell ref="AY40:BG41"/>
    <mergeCell ref="AU42:AX42"/>
    <mergeCell ref="BH45:BR45"/>
  </mergeCells>
  <printOptions/>
  <pageMargins left="0.3937007874015748" right="0.3937007874015748" top="0.3937007874015748" bottom="0.3937007874015748" header="0.11811023622047245" footer="0.11811023622047245"/>
  <pageSetup blackAndWhite="1" horizontalDpi="600" verticalDpi="600" orientation="portrait" paperSize="9" scale="9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Баланс (Звіт про фінансовий стан)</dc:title>
  <dc:subject/>
  <dc:creator/>
  <cp:keywords/>
  <dc:description/>
  <cp:lastModifiedBy/>
  <cp:lastPrinted>2018-02-19T09:28:44Z</cp:lastPrinted>
  <dcterms:created xsi:type="dcterms:W3CDTF">2010-07-15T06:28:02Z</dcterms:created>
  <dcterms:modified xsi:type="dcterms:W3CDTF">2018-05-04T12:43:57Z</dcterms:modified>
  <cp:category/>
  <cp:version/>
  <cp:contentType/>
  <cp:contentStatus/>
</cp:coreProperties>
</file>