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330" yWindow="345" windowWidth="12120" windowHeight="5430" activeTab="4"/>
  </bookViews>
  <sheets>
    <sheet name="форма 1" sheetId="1" r:id="rId1"/>
    <sheet name="форма 2" sheetId="2" r:id="rId2"/>
    <sheet name="Форма 3" sheetId="3" r:id="rId3"/>
    <sheet name="Форма 4" sheetId="4" r:id="rId4"/>
    <sheet name="Форма 5стр.1" sheetId="5" r:id="rId5"/>
    <sheet name="Форма5-2" sheetId="6" r:id="rId6"/>
    <sheet name="Форма5-3" sheetId="7" r:id="rId7"/>
    <sheet name="Форма5-4" sheetId="8" r:id="rId8"/>
    <sheet name="Форма5-5" sheetId="9" r:id="rId9"/>
  </sheets>
  <externalReferences>
    <externalReference r:id="rId12"/>
    <externalReference r:id="rId13"/>
    <externalReference r:id="rId14"/>
  </externalReferences>
  <definedNames>
    <definedName name="_xlnm.Print_Area" localSheetId="0">'форма 1'!$A$1:$G$116</definedName>
    <definedName name="_xlnm.Print_Area" localSheetId="5">'Форма5-2'!$A$1:$T$45</definedName>
    <definedName name="_xlnm.Print_Area" localSheetId="7">'Форма5-4'!$A$1:$M$40</definedName>
  </definedNames>
  <calcPr fullCalcOnLoad="1"/>
</workbook>
</file>

<file path=xl/comments3.xml><?xml version="1.0" encoding="utf-8"?>
<comments xmlns="http://schemas.openxmlformats.org/spreadsheetml/2006/main">
  <authors>
    <author>01-07-AY_Bux</author>
  </authors>
  <commentList>
    <comment ref="R50" authorId="0">
      <text>
        <r>
          <rPr>
            <b/>
            <i/>
            <sz val="10"/>
            <color indexed="10"/>
            <rFont val="Arial Cyr"/>
            <family val="0"/>
          </rPr>
          <t>проверка с ф№5 стр 290-310</t>
        </r>
      </text>
    </comment>
    <comment ref="R30" authorId="0">
      <text>
        <r>
          <rPr>
            <b/>
            <i/>
            <sz val="8"/>
            <color indexed="10"/>
            <rFont val="Tahoma"/>
            <family val="2"/>
          </rPr>
          <t xml:space="preserve">проверка с расшифр. перечисл.налогов </t>
        </r>
        <r>
          <rPr>
            <b/>
            <sz val="8"/>
            <rFont val="Tahoma"/>
            <family val="2"/>
          </rPr>
          <t xml:space="preserve">
</t>
        </r>
      </text>
    </comment>
    <comment ref="R70" authorId="0">
      <text>
        <r>
          <rPr>
            <b/>
            <i/>
            <sz val="8"/>
            <color indexed="10"/>
            <rFont val="Tahoma"/>
            <family val="2"/>
          </rPr>
          <t>проверка по балансу - р/сч</t>
        </r>
        <r>
          <rPr>
            <b/>
            <sz val="8"/>
            <rFont val="Tahoma"/>
            <family val="2"/>
          </rPr>
          <t xml:space="preserve">
</t>
        </r>
      </text>
    </comment>
    <comment ref="Q36" authorId="0">
      <text>
        <r>
          <rPr>
            <b/>
            <i/>
            <sz val="8"/>
            <color indexed="10"/>
            <rFont val="Tahoma"/>
            <family val="2"/>
          </rPr>
          <t>сумма перечисленная на р/счета подразделения (в т.ч. Финансирование)</t>
        </r>
        <r>
          <rPr>
            <b/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<sst xmlns="http://schemas.openxmlformats.org/spreadsheetml/2006/main" count="792" uniqueCount="639">
  <si>
    <t>Актив</t>
  </si>
  <si>
    <t>Пасив</t>
  </si>
  <si>
    <t>Код рядка</t>
  </si>
  <si>
    <t>Довгострокові кредити банків</t>
  </si>
  <si>
    <t>Код</t>
  </si>
  <si>
    <t>рядка</t>
  </si>
  <si>
    <t>Витрати на збут</t>
  </si>
  <si>
    <t>Інші операційні витрати</t>
  </si>
  <si>
    <t>Інші доходи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</si>
  <si>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</si>
  <si>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</si>
  <si>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</si>
  <si>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</si>
  <si>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</si>
  <si>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>На кінець звітного періоду</t>
  </si>
  <si>
    <t>Додаток 1</t>
  </si>
  <si>
    <t xml:space="preserve">до Національного положення (стандарту) бухгалтерського обліку </t>
  </si>
  <si>
    <t>1 «Загальні вимоги до фінансової звітності»</t>
  </si>
  <si>
    <t>КОДИ</t>
  </si>
  <si>
    <t>Дата (рік, місяць, число)</t>
  </si>
  <si>
    <t>за ЄДРПОУ</t>
  </si>
  <si>
    <t>за КОАТУУ</t>
  </si>
  <si>
    <t>за КОПФГ</t>
  </si>
  <si>
    <t>за КВЕД</t>
  </si>
  <si>
    <t xml:space="preserve"> Складено (зробити позначку «v» у відповідній клітинці):</t>
  </si>
  <si>
    <t>за положеннями (стандартами) бухгалтерського обліку</t>
  </si>
  <si>
    <t>за міжнародними стандартами фінансової звітності</t>
  </si>
  <si>
    <t>Баланс (Звіт про фінансовий стан)</t>
  </si>
  <si>
    <t>Форма № 1</t>
  </si>
  <si>
    <t>Код за ДКУД</t>
  </si>
  <si>
    <t>На початок звітного періоду </t>
  </si>
  <si>
    <t>1 </t>
  </si>
  <si>
    <t>3 </t>
  </si>
  <si>
    <r>
      <t>I. Необоротні активи</t>
    </r>
    <r>
      <rPr>
        <sz val="10"/>
        <color indexed="8"/>
        <rFont val="Times New Roman"/>
        <family val="1"/>
      </rPr>
      <t> </t>
    </r>
  </si>
  <si>
    <t>Нематеріальні активи</t>
  </si>
  <si>
    <t>  </t>
  </si>
  <si>
    <t xml:space="preserve">    первісна вартість </t>
  </si>
  <si>
    <t xml:space="preserve">    накопичена амортизація </t>
  </si>
  <si>
    <t>Незавершені капітальні інвестиції</t>
  </si>
  <si>
    <t>Основні засоби</t>
  </si>
  <si>
    <t xml:space="preserve">    знос </t>
  </si>
  <si>
    <t>Інвестиційна нерухомість</t>
  </si>
  <si>
    <t>Довгострокові біологічні активи</t>
  </si>
  <si>
    <t>Довгострокові фінансові інвестиції:</t>
  </si>
  <si>
    <t>які обліковуються за методом участі в капіталі інших підприємств</t>
  </si>
  <si>
    <t>інші фінансові інвестиції </t>
  </si>
  <si>
    <t>Довгострокова дебіторська заборгованість </t>
  </si>
  <si>
    <t>Відстрочені податкові активи </t>
  </si>
  <si>
    <t>Інші необоротні активи </t>
  </si>
  <si>
    <r>
      <t>Усього за розділом I</t>
    </r>
    <r>
      <rPr>
        <i/>
        <sz val="10"/>
        <color indexed="8"/>
        <rFont val="Times New Roman"/>
        <family val="1"/>
      </rPr>
      <t> </t>
    </r>
  </si>
  <si>
    <r>
      <t>II. Оборотні активи</t>
    </r>
    <r>
      <rPr>
        <sz val="10"/>
        <color indexed="8"/>
        <rFont val="Times New Roman"/>
        <family val="1"/>
      </rPr>
      <t> </t>
    </r>
  </si>
  <si>
    <t>Запаси </t>
  </si>
  <si>
    <t>Поточні біологічні активи </t>
  </si>
  <si>
    <t>Дебіторська заборгованість за продукцію, товари, роботи, послуги</t>
  </si>
  <si>
    <t>Дебіторська заборгованість за розрахунками:</t>
  </si>
  <si>
    <t>за виданими авансами</t>
  </si>
  <si>
    <t>з бюджетом</t>
  </si>
  <si>
    <t>у тому числі з податку на прибуток</t>
  </si>
  <si>
    <t>Інша поточна дебіторська заборгованість </t>
  </si>
  <si>
    <t>Поточні фінансові інвестиції </t>
  </si>
  <si>
    <t xml:space="preserve">Гроші та їх еквіваленти </t>
  </si>
  <si>
    <t>Витрати майбутніх періодів</t>
  </si>
  <si>
    <t>Інші оборотні активи </t>
  </si>
  <si>
    <r>
      <t>Усього за розділом II</t>
    </r>
    <r>
      <rPr>
        <sz val="10"/>
        <color indexed="8"/>
        <rFont val="Times New Roman"/>
        <family val="1"/>
      </rPr>
      <t> </t>
    </r>
  </si>
  <si>
    <r>
      <t xml:space="preserve">III. </t>
    </r>
    <r>
      <rPr>
        <b/>
        <sz val="10"/>
        <rFont val="Times New Roman"/>
        <family val="1"/>
      </rPr>
      <t>Необоротні активи, утримувані для продажу, та групи вибуття</t>
    </r>
  </si>
  <si>
    <t>Баланс </t>
  </si>
  <si>
    <t>О1</t>
  </si>
  <si>
    <r>
      <t>I. Власний капітал</t>
    </r>
    <r>
      <rPr>
        <sz val="10"/>
        <color indexed="8"/>
        <rFont val="Times New Roman"/>
        <family val="1"/>
      </rPr>
      <t> </t>
    </r>
  </si>
  <si>
    <t>Зареєстрований капітал </t>
  </si>
  <si>
    <t>Капітал у дооцінках</t>
  </si>
  <si>
    <t>Додатковий капітал </t>
  </si>
  <si>
    <t>Резервний капітал </t>
  </si>
  <si>
    <t>Нерозподілений прибуток (непокритий збиток) </t>
  </si>
  <si>
    <t>Неоплачений капітал </t>
  </si>
  <si>
    <t>Вилучений капітал </t>
  </si>
  <si>
    <t>Усього за розділом I</t>
  </si>
  <si>
    <t>II. Довгострокові зобов’язання і забезпечення</t>
  </si>
  <si>
    <t>Відстрочені податкові зобов’язання</t>
  </si>
  <si>
    <t>Інші довгострокові зобов’язання</t>
  </si>
  <si>
    <t>Довгострокові забезпечення</t>
  </si>
  <si>
    <t>Цільове фінансування </t>
  </si>
  <si>
    <t>Усього за розділом II</t>
  </si>
  <si>
    <r>
      <t>IІІ. Поточні зобов’язання</t>
    </r>
    <r>
      <rPr>
        <sz val="10"/>
        <color indexed="8"/>
        <rFont val="Times New Roman"/>
        <family val="1"/>
      </rPr>
      <t> </t>
    </r>
    <r>
      <rPr>
        <b/>
        <sz val="10"/>
        <color indexed="8"/>
        <rFont val="Times New Roman"/>
        <family val="1"/>
      </rPr>
      <t>і забезпечення</t>
    </r>
  </si>
  <si>
    <t>Короткострокові кредити банків </t>
  </si>
  <si>
    <t>Поточна кредиторська заборгованість за:</t>
  </si>
  <si>
    <t xml:space="preserve">довгостроковими зобов’язаннями </t>
  </si>
  <si>
    <t>товари, роботи, послуги </t>
  </si>
  <si>
    <t>розрахунками з бюджетом</t>
  </si>
  <si>
    <t>розрахунками зі страхування</t>
  </si>
  <si>
    <t>розрахунками з оплати праці</t>
  </si>
  <si>
    <t>Поточні забезпечення</t>
  </si>
  <si>
    <t>Доходи майбутніх періодів</t>
  </si>
  <si>
    <t>Інші поточні зобов’язання</t>
  </si>
  <si>
    <t>Усього за розділом IІІ</t>
  </si>
  <si>
    <t xml:space="preserve">ІV. Зобов’язання, пов’язані з необоротними активами, </t>
  </si>
  <si>
    <t>утримуваними для продажу, та групами вибуття</t>
  </si>
  <si>
    <t>Баланс</t>
  </si>
  <si>
    <t>Головний бухгалтер</t>
  </si>
  <si>
    <r>
      <t>Середня кількість працівників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 </t>
    </r>
  </si>
  <si>
    <t>І. ФІНАНСОВІ РЕЗУЛЬТАТИ</t>
  </si>
  <si>
    <t>Стаття </t>
  </si>
  <si>
    <t>За звітний</t>
  </si>
  <si>
    <t>період </t>
  </si>
  <si>
    <t>період    попереднього року</t>
  </si>
  <si>
    <t>2 </t>
  </si>
  <si>
    <t>4 </t>
  </si>
  <si>
    <t>Чистий дохід від реалізації продукції (товарів, робіт, послуг) </t>
  </si>
  <si>
    <t>Собівартість реалізованої продукції (товарів, робіт, послуг) </t>
  </si>
  <si>
    <r>
      <t xml:space="preserve">Валовий: </t>
    </r>
    <r>
      <rPr>
        <sz val="10"/>
        <color indexed="8"/>
        <rFont val="Times New Roman"/>
        <family val="1"/>
      </rPr>
      <t> </t>
    </r>
  </si>
  <si>
    <t>     прибуток </t>
  </si>
  <si>
    <t>     збиток </t>
  </si>
  <si>
    <t>Інші операційні доходи </t>
  </si>
  <si>
    <t>Адміністративні витрати </t>
  </si>
  <si>
    <t>Інші операційні витрати </t>
  </si>
  <si>
    <r>
      <t xml:space="preserve">Фінансовий результат від операційної діяльності: </t>
    </r>
    <r>
      <rPr>
        <sz val="10"/>
        <color indexed="8"/>
        <rFont val="Times New Roman"/>
        <family val="1"/>
      </rPr>
      <t> </t>
    </r>
  </si>
  <si>
    <t>     збиток  </t>
  </si>
  <si>
    <t>Дохід від участі в капіталі </t>
  </si>
  <si>
    <t>Інші фінансові доходи </t>
  </si>
  <si>
    <t>Фінансові витрати </t>
  </si>
  <si>
    <t>Втрати від участі в капіталі </t>
  </si>
  <si>
    <t>Інші витрати </t>
  </si>
  <si>
    <t>Фінансовий результат до оподаткування:</t>
  </si>
  <si>
    <t xml:space="preserve">прибуток </t>
  </si>
  <si>
    <t xml:space="preserve">збиток </t>
  </si>
  <si>
    <t>Витрати (дохід) з податку на прибуток</t>
  </si>
  <si>
    <t xml:space="preserve">Прибуток (збиток) від  припиненої діяльності після оподаткування </t>
  </si>
  <si>
    <r>
      <t xml:space="preserve">Чистий фінансовий результат: </t>
    </r>
    <r>
      <rPr>
        <sz val="10"/>
        <color indexed="8"/>
        <rFont val="Times New Roman"/>
        <family val="1"/>
      </rPr>
      <t> </t>
    </r>
  </si>
  <si>
    <t>За аналогічний</t>
  </si>
  <si>
    <t>Форма № 2</t>
  </si>
  <si>
    <t xml:space="preserve">                      Звіт про фінансові результати (Звіт про сукупний дохід)</t>
  </si>
  <si>
    <t>V</t>
  </si>
  <si>
    <r>
      <t xml:space="preserve">Одиниця виміру: </t>
    </r>
    <r>
      <rPr>
        <b/>
        <i/>
        <sz val="9"/>
        <rFont val="Times New Roman"/>
        <family val="1"/>
      </rPr>
      <t>тис. грн. без десяткового знака</t>
    </r>
  </si>
  <si>
    <r>
      <t xml:space="preserve">II. </t>
    </r>
    <r>
      <rPr>
        <b/>
        <sz val="10"/>
        <rFont val="Times New Roman"/>
        <family val="1"/>
      </rPr>
      <t>СУКУПНИЙ ДОХІД</t>
    </r>
  </si>
  <si>
    <t>Дооцінка (уцінка) необоротних активів</t>
  </si>
  <si>
    <t>Дооцінка (уцінка) фінансових інструментів</t>
  </si>
  <si>
    <t>Накопичені курсові різниці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</si>
  <si>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</si>
  <si>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</si>
  <si>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</si>
  <si>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Податок на прибуток, пов’язаний з іншим сукупним доходом</t>
  </si>
  <si>
    <t>Інший сукупний дохід після оподаткування</t>
  </si>
  <si>
    <t>Сукупний дохід (сума рядків 2350, 2355 та 2460)</t>
  </si>
  <si>
    <t>III. ЕЛЕМЕНТИ ОПЕРАЦІЙНИХ ВИТРАТ</t>
  </si>
  <si>
    <t>Назва статті </t>
  </si>
  <si>
    <t>ІV.  РОЗРАХУНОК ПОКАЗНИКІВ ПРИБУТКОВОСТІ АКЦІЙ</t>
  </si>
  <si>
    <t>Середньорічна кількість простих акцій </t>
  </si>
  <si>
    <t>Скоригована середньорічна кількість простих акцій </t>
  </si>
  <si>
    <t>Чистий прибуток (збиток) на одну просту акцію </t>
  </si>
  <si>
    <t>Скоригований чистий прибуток (збиток) на одну просту акцію </t>
  </si>
  <si>
    <t>Дивіденди на одну просту акцію </t>
  </si>
  <si>
    <t>Виробничі запаси</t>
  </si>
  <si>
    <t xml:space="preserve">Незавершене виробництво </t>
  </si>
  <si>
    <t>Готова продукція</t>
  </si>
  <si>
    <t xml:space="preserve">Товари </t>
  </si>
  <si>
    <t>Дебіторська заборгованість за розрахунками із внутрішніх розрахунків</t>
  </si>
  <si>
    <t>Готівка</t>
  </si>
  <si>
    <t>Рахунки в банках</t>
  </si>
  <si>
    <t xml:space="preserve">Довгострокові забезпечення витрат персоналу </t>
  </si>
  <si>
    <t xml:space="preserve">    за одержаними авансами</t>
  </si>
  <si>
    <t xml:space="preserve">    із внутрішніх розрахунків</t>
  </si>
  <si>
    <t>доход</t>
  </si>
  <si>
    <t>ндс</t>
  </si>
  <si>
    <t xml:space="preserve">    резерв сумнівних боргів</t>
  </si>
  <si>
    <t xml:space="preserve">    первинна вартість</t>
  </si>
  <si>
    <t>71.12</t>
  </si>
  <si>
    <t>Керівник</t>
  </si>
  <si>
    <r>
      <t xml:space="preserve">Підприємство                    </t>
    </r>
    <r>
      <rPr>
        <b/>
        <sz val="10"/>
        <rFont val="Times New Roman"/>
        <family val="1"/>
      </rPr>
      <t xml:space="preserve">ДО </t>
    </r>
    <r>
      <rPr>
        <b/>
        <i/>
        <sz val="10"/>
        <rFont val="Times New Roman"/>
        <family val="1"/>
      </rPr>
      <t>"Південна ТІДГК"</t>
    </r>
  </si>
  <si>
    <t>Мікунова М.В.</t>
  </si>
  <si>
    <t>Виноградова Т.О.</t>
  </si>
  <si>
    <r>
      <t>Вид економічної діяльності </t>
    </r>
    <r>
      <rPr>
        <sz val="8"/>
        <rFont val="Times New Roman"/>
        <family val="1"/>
      </rPr>
      <t>Діяльність у сфері інжинірингу, геології та геодезії, надання послуг технічного консультування в цих сферах</t>
    </r>
  </si>
  <si>
    <t>Територія Дніпропетровська</t>
  </si>
  <si>
    <t>Організаційно-правова форма господарювання     державна</t>
  </si>
  <si>
    <r>
      <t xml:space="preserve">Адреса, телефон  м.Дніпро, вул.Чернишевського, 11   7403371                   </t>
    </r>
    <r>
      <rPr>
        <b/>
        <i/>
        <sz val="10"/>
        <rFont val="Times New Roman"/>
        <family val="1"/>
      </rPr>
      <t xml:space="preserve"> </t>
    </r>
  </si>
  <si>
    <t>на  31.12.2017 р.</t>
  </si>
  <si>
    <t xml:space="preserve">                                                   Звіт про рух грошових коштів (за прямим методом)</t>
  </si>
  <si>
    <t>Форма № 3</t>
  </si>
  <si>
    <t>Код  рядка</t>
  </si>
  <si>
    <t>За звітний період </t>
  </si>
  <si>
    <t>За аналогічний період попереднього року </t>
  </si>
  <si>
    <t>І. Рух коштів у результаті операційної діяльності</t>
  </si>
  <si>
    <t>Надходження від:</t>
  </si>
  <si>
    <t>Реалізації продукції (товарів, робіт, послуг)</t>
  </si>
  <si>
    <t xml:space="preserve">Повернення податків і зборів </t>
  </si>
  <si>
    <t>у тому числі податку на додану вартість</t>
  </si>
  <si>
    <t>Цільового фінансування </t>
  </si>
  <si>
    <t>Надходження від отримання субсидій, дотацій</t>
  </si>
  <si>
    <t>Надходження авансів від покупців і замовників</t>
  </si>
  <si>
    <t>Надходження від повернення авансів</t>
  </si>
  <si>
    <t>Надходження від відсотків за залишками коштів на поточних рахунках</t>
  </si>
  <si>
    <t>Надходження від боржників неустойки (штрафів, пені)</t>
  </si>
  <si>
    <t>Надходження від операційної оренди</t>
  </si>
  <si>
    <t>от структурных подр.( в т.ч финанс.)</t>
  </si>
  <si>
    <t>Інші надходження </t>
  </si>
  <si>
    <t>Витрачання на оплату:</t>
  </si>
  <si>
    <t>Товарів (робіт, послуг) </t>
  </si>
  <si>
    <t>Праці</t>
  </si>
  <si>
    <t>Відрахувань на соціальні заходи </t>
  </si>
  <si>
    <t>Зобов’язань з податків і зборів в т.ч</t>
  </si>
  <si>
    <t xml:space="preserve">             Зобов’язання з податку на прибуток</t>
  </si>
  <si>
    <t xml:space="preserve">             Зобов’язання з податку на додану вартість</t>
  </si>
  <si>
    <t xml:space="preserve">             Зобов’язання з інших податків і зборів</t>
  </si>
  <si>
    <t>Витрачання на оплату авансів</t>
  </si>
  <si>
    <t>для структур</t>
  </si>
  <si>
    <t>Інші витрачання </t>
  </si>
  <si>
    <t>Чистий рух коштів від операційної діяльності </t>
  </si>
  <si>
    <t>II. Рух коштів у результаті інвестиційної діяльності</t>
  </si>
  <si>
    <t>Надходження від реалізації:</t>
  </si>
  <si>
    <t>фінансових інвестицій </t>
  </si>
  <si>
    <t>необоротних активів </t>
  </si>
  <si>
    <t>Надходження від отриманих:</t>
  </si>
  <si>
    <t>відсотків </t>
  </si>
  <si>
    <t>дивідендів </t>
  </si>
  <si>
    <t>Надходження від деривативів</t>
  </si>
  <si>
    <t>Витрачання  на придбання:</t>
  </si>
  <si>
    <t>Виплати за деривативами</t>
  </si>
  <si>
    <t>Інші платежі</t>
  </si>
  <si>
    <t>Чистий рух коштів від інвестиційної діяльності </t>
  </si>
  <si>
    <t>III. Рух коштів у результаті фінансової діяльності</t>
  </si>
  <si>
    <t>Власного капіталу </t>
  </si>
  <si>
    <t>Отримання позик</t>
  </si>
  <si>
    <t>Витрачання на:</t>
  </si>
  <si>
    <t>Викуп власних акцій</t>
  </si>
  <si>
    <t xml:space="preserve">Погашення позик  </t>
  </si>
  <si>
    <t>Сплату дивідендів </t>
  </si>
  <si>
    <t>Витрачання на сплату відсотків</t>
  </si>
  <si>
    <t>Інші платежі </t>
  </si>
  <si>
    <t>Чистий рух коштів від фінансової діяльності </t>
  </si>
  <si>
    <t>Чистий рух грошових коштів за звітний період </t>
  </si>
  <si>
    <t>Залишок коштів на початок року </t>
  </si>
  <si>
    <t>Вплив зміни валютних курсів на залишок коштів </t>
  </si>
  <si>
    <t>Залишок коштів на кінець року </t>
  </si>
  <si>
    <t>______</t>
  </si>
  <si>
    <t>Головний бухгалтер </t>
  </si>
  <si>
    <t xml:space="preserve">                            Звіт про власний капітал </t>
  </si>
  <si>
    <t>Форма № 4</t>
  </si>
  <si>
    <t>Стаття</t>
  </si>
  <si>
    <t>Капітал у дооцін-ках</t>
  </si>
  <si>
    <t>Додатковий капітал</t>
  </si>
  <si>
    <t>Резер-вний капітал</t>
  </si>
  <si>
    <r>
      <t>Нерозпо-ділений прибуток</t>
    </r>
    <r>
      <rPr>
        <sz val="7"/>
        <rFont val="Times New Roman"/>
        <family val="1"/>
      </rPr>
      <t xml:space="preserve"> </t>
    </r>
    <r>
      <rPr>
        <sz val="7"/>
        <color indexed="8"/>
        <rFont val="Times New Roman"/>
        <family val="1"/>
      </rPr>
      <t>(непокритий збиток)</t>
    </r>
  </si>
  <si>
    <t>Неопла-чений капітал</t>
  </si>
  <si>
    <t>Вилучений капітал</t>
  </si>
  <si>
    <t>Всього</t>
  </si>
  <si>
    <t>Залишок</t>
  </si>
  <si>
    <t>на початок року</t>
  </si>
  <si>
    <t>Коригування:</t>
  </si>
  <si>
    <t>Зміна облікової політики</t>
  </si>
  <si>
    <t>Виправлення помилок</t>
  </si>
  <si>
    <t>Інші зміни</t>
  </si>
  <si>
    <t>Скоригований залишок на початок року</t>
  </si>
  <si>
    <t>Чистий прибуток (збиток) за звітний період</t>
  </si>
  <si>
    <t>Інший сукупний дохід за звітний період</t>
  </si>
  <si>
    <t>Розподіл прибутку:</t>
  </si>
  <si>
    <t>Виплати власникам (дивіденди)</t>
  </si>
  <si>
    <t>Спрямування прибутку до зареєстрованого капіталу</t>
  </si>
  <si>
    <t>Відрахування до резервного капіталу</t>
  </si>
  <si>
    <t>Внески учасників:</t>
  </si>
  <si>
    <t>Внески до капіталу</t>
  </si>
  <si>
    <t>Погашення заборгованості з капіталу</t>
  </si>
  <si>
    <t>Вилучення капіталу:</t>
  </si>
  <si>
    <t>Викуп акцій (часток)</t>
  </si>
  <si>
    <t>Перепродаж викуплених акцій (часток)</t>
  </si>
  <si>
    <t>Анулювання викуплених акцій (часток)</t>
  </si>
  <si>
    <t>Вилучення частки в капіталі</t>
  </si>
  <si>
    <t>Інші зміни в капіталі</t>
  </si>
  <si>
    <t>передано в комун.власн.</t>
  </si>
  <si>
    <t>Разом змін у капіталі</t>
  </si>
  <si>
    <t>на кінець року</t>
  </si>
  <si>
    <t>_________</t>
  </si>
  <si>
    <t>заЄДРПОУ</t>
  </si>
  <si>
    <r>
      <t xml:space="preserve">Територія                         </t>
    </r>
    <r>
      <rPr>
        <b/>
        <i/>
        <sz val="12"/>
        <rFont val="Times New Roman"/>
        <family val="1"/>
      </rPr>
      <t>Україна</t>
    </r>
  </si>
  <si>
    <t>заКОАТУУ</t>
  </si>
  <si>
    <r>
      <t xml:space="preserve">Орган державного управління   </t>
    </r>
    <r>
      <rPr>
        <i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Державна служба геології та надр України</t>
    </r>
  </si>
  <si>
    <t>за СПОДУ</t>
  </si>
  <si>
    <t>Галузь</t>
  </si>
  <si>
    <t>заКOПФГ</t>
  </si>
  <si>
    <t>Вид економічної діяльності</t>
  </si>
  <si>
    <t>заКВЕД</t>
  </si>
  <si>
    <t>Середньооблікова чисельність працюючих</t>
  </si>
  <si>
    <t>Контрольна сума</t>
  </si>
  <si>
    <t>Одиниця виміру: тис. грн.</t>
  </si>
  <si>
    <t>Примітки до річної фінансової звітності</t>
  </si>
  <si>
    <r>
      <t xml:space="preserve">Форма </t>
    </r>
    <r>
      <rPr>
        <b/>
        <sz val="14"/>
        <rFont val="Times New Roman"/>
        <family val="1"/>
      </rPr>
      <t>№ 5</t>
    </r>
  </si>
  <si>
    <t>КодзаДКУД</t>
  </si>
  <si>
    <t>1801008</t>
  </si>
  <si>
    <t>І. Нематеріальні активи</t>
  </si>
  <si>
    <t>Групи нематеріальних активів</t>
  </si>
  <si>
    <t>Залишок на початок року</t>
  </si>
  <si>
    <t>Надійшло за рік</t>
  </si>
  <si>
    <t>Переоцінка (дооцінка +, уцінка -)</t>
  </si>
  <si>
    <t>Вибуло за рік</t>
  </si>
  <si>
    <t>Нараховано амортизації за рік</t>
  </si>
  <si>
    <t>Втрати від зменшення корисності за рік</t>
  </si>
  <si>
    <t>Інші зміни за рік</t>
  </si>
  <si>
    <t>Залишок иа кінець року</t>
  </si>
  <si>
    <t>первісна (переоцінена) вартість</t>
  </si>
  <si>
    <t>накопичена амортизація</t>
  </si>
  <si>
    <t>первісної (переоціненої) вартості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</si>
  <si>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</si>
  <si>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</si>
  <si>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</si>
  <si>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</si>
  <si>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</si>
  <si>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</si>
  <si>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</si>
  <si>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</si>
  <si>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</si>
  <si>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</si>
  <si>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</si>
  <si>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</si>
  <si>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ІЗ</t>
  </si>
  <si>
    <t>14</t>
  </si>
  <si>
    <t>15</t>
  </si>
  <si>
    <t>Права користування природними ресурсами</t>
  </si>
  <si>
    <t>010</t>
  </si>
  <si>
    <t>Права користування майном</t>
  </si>
  <si>
    <t>020</t>
  </si>
  <si>
    <t>Права на знаки для товарів і послуг</t>
  </si>
  <si>
    <t>030</t>
  </si>
  <si>
    <t>Права на об'єкти промислової власності</t>
  </si>
  <si>
    <t>040</t>
  </si>
  <si>
    <t>Авторські та суміжні з ними права</t>
  </si>
  <si>
    <t>050</t>
  </si>
  <si>
    <t>Гудвіл</t>
  </si>
  <si>
    <t>060</t>
  </si>
  <si>
    <t>Інші нематеріальні активи</t>
  </si>
  <si>
    <t>070</t>
  </si>
  <si>
    <t>080</t>
  </si>
  <si>
    <t>Із рядка 080 графа 14</t>
  </si>
  <si>
    <t>вартість нематеріальних активів, щодо яких існує обмеження права власності                         (081)</t>
  </si>
  <si>
    <t>вартість оформлених у заставу нематеріальних активів                                                        (082)</t>
  </si>
  <si>
    <t>вартість створених підприємством нематеріальних активів                                                   (083)</t>
  </si>
  <si>
    <t>Із рядка 080 графа 5</t>
  </si>
  <si>
    <t>вартість нематеріальних активів, отриманих за рахунок пільгових асигнувань                         (084)</t>
  </si>
  <si>
    <t>Із рядка 080 графа 15</t>
  </si>
  <si>
    <t>накопичена амортизація нематеріальних активів, щодо яких існує обмеження права власності'  (085)</t>
  </si>
  <si>
    <t>ІІ. Основні засоби</t>
  </si>
  <si>
    <t>Переоцінка</t>
  </si>
  <si>
    <t>Вибуло</t>
  </si>
  <si>
    <t>Нарахо-</t>
  </si>
  <si>
    <t xml:space="preserve">Втрати </t>
  </si>
  <si>
    <t xml:space="preserve">Інші </t>
  </si>
  <si>
    <t>Залишок на кінець року</t>
  </si>
  <si>
    <t>У тому числі</t>
  </si>
  <si>
    <t xml:space="preserve">Групи основних </t>
  </si>
  <si>
    <t xml:space="preserve">Код </t>
  </si>
  <si>
    <t xml:space="preserve">Залишок </t>
  </si>
  <si>
    <t xml:space="preserve">Надій-шло </t>
  </si>
  <si>
    <t>(до оцінка +, уцінка -)</t>
  </si>
  <si>
    <t>за рік</t>
  </si>
  <si>
    <t xml:space="preserve">вано </t>
  </si>
  <si>
    <t>від змен-</t>
  </si>
  <si>
    <t>зміни за рік</t>
  </si>
  <si>
    <t>засобів</t>
  </si>
  <si>
    <t xml:space="preserve"> ряд­ка</t>
  </si>
  <si>
    <t>на початку року</t>
  </si>
  <si>
    <t>аморти-</t>
  </si>
  <si>
    <t xml:space="preserve">шення </t>
  </si>
  <si>
    <t xml:space="preserve">зації </t>
  </si>
  <si>
    <t>корис-</t>
  </si>
  <si>
    <t>Одержані  за фінансовою орендою</t>
  </si>
  <si>
    <t xml:space="preserve">Передані в оперативну </t>
  </si>
  <si>
    <t xml:space="preserve">ності </t>
  </si>
  <si>
    <t>оренду</t>
  </si>
  <si>
    <t xml:space="preserve">первісна </t>
  </si>
  <si>
    <t xml:space="preserve">первісної </t>
  </si>
  <si>
    <t>первісної (перео-</t>
  </si>
  <si>
    <t>первісна (перео-</t>
  </si>
  <si>
    <t>(переоцінена</t>
  </si>
  <si>
    <t>знос</t>
  </si>
  <si>
    <t>(переоці-</t>
  </si>
  <si>
    <t>зносу</t>
  </si>
  <si>
    <t>ціненої вартості)</t>
  </si>
  <si>
    <t>цінена вартість)</t>
  </si>
  <si>
    <t xml:space="preserve">цінена </t>
  </si>
  <si>
    <t>вартість)</t>
  </si>
  <si>
    <t>неної</t>
  </si>
  <si>
    <t xml:space="preserve">нена </t>
  </si>
  <si>
    <t>вартості)</t>
  </si>
  <si>
    <t>Земельні ділянки</t>
  </si>
  <si>
    <t>Капітальні витрати на поліпшення земель</t>
  </si>
  <si>
    <t>Будинки , споруди та передавальні  пристрої</t>
  </si>
  <si>
    <t>Машини та обладнання</t>
  </si>
  <si>
    <t xml:space="preserve">Транспортні засоби </t>
  </si>
  <si>
    <t>Інструменти, прилади, інвентар (меблі)</t>
  </si>
  <si>
    <t>Робоча і продуктивна худоба</t>
  </si>
  <si>
    <t>Багаторічні насадження</t>
  </si>
  <si>
    <t xml:space="preserve">Інші основні засоби </t>
  </si>
  <si>
    <t>Бібліотечні фонди</t>
  </si>
  <si>
    <t xml:space="preserve">Малоцінні необоротні матеріальні активи </t>
  </si>
  <si>
    <t>Тимчасові (нетитульні) споруди</t>
  </si>
  <si>
    <t>Природні ресурси</t>
  </si>
  <si>
    <t>Інвентарна тара</t>
  </si>
  <si>
    <t>предмети прокату</t>
  </si>
  <si>
    <t xml:space="preserve">Інші необоротні матеріальні активи </t>
  </si>
  <si>
    <t xml:space="preserve">Із рядка 260 графа 14  </t>
  </si>
  <si>
    <t>вартість основних засобів, щодо яких існують передбачені чинним законодавством  обмеження права власності</t>
  </si>
  <si>
    <t>(261)_</t>
  </si>
  <si>
    <t>вартість оформлених у заставу основних засобів</t>
  </si>
  <si>
    <t>(262)_</t>
  </si>
  <si>
    <t>залишкова вартість основних засобів, що тимчасово не використовуються(консервація, реконструкція тощо)</t>
  </si>
  <si>
    <t>(263)_</t>
  </si>
  <si>
    <t xml:space="preserve"> </t>
  </si>
  <si>
    <t xml:space="preserve"> первісна (переоцінена) вартість повністю амортизованих основних засобів</t>
  </si>
  <si>
    <t>(264)_</t>
  </si>
  <si>
    <t>основні засоби орендованих цілісних майнових комплексів</t>
  </si>
  <si>
    <t xml:space="preserve"> (2641)_</t>
  </si>
  <si>
    <t xml:space="preserve">Із рядка 260 графа 8   </t>
  </si>
  <si>
    <t>артість основних засобів, призначених для продажу</t>
  </si>
  <si>
    <t>(265)_</t>
  </si>
  <si>
    <t>залишкова вартість основних засобів, утрачених унаслідок надзвичайних подій</t>
  </si>
  <si>
    <t xml:space="preserve"> (2651)_</t>
  </si>
  <si>
    <t xml:space="preserve">Із рядка 260 графа 5    </t>
  </si>
  <si>
    <t xml:space="preserve"> вартість основних засобів, придбаних за рахунок цільового фінансування</t>
  </si>
  <si>
    <t>(266)_</t>
  </si>
  <si>
    <t>Вартість основних засобів, що взяті в операційну оренду</t>
  </si>
  <si>
    <t xml:space="preserve"> (267)_</t>
  </si>
  <si>
    <t xml:space="preserve">З рядка 260 графа 15 </t>
  </si>
  <si>
    <t>знос основних засобів, щодо яких існують обмеження права власності</t>
  </si>
  <si>
    <t>(268)_</t>
  </si>
  <si>
    <t>вартість інвестиційної нерухомості, оціненої за справедливою вартістю</t>
  </si>
  <si>
    <t>(269) _</t>
  </si>
  <si>
    <t>ІІІ. Капітальні інвестиції</t>
  </si>
  <si>
    <t>V. Доходи і витрати</t>
  </si>
  <si>
    <t>VI. Грошові кошти</t>
  </si>
  <si>
    <t>Найменування показника</t>
  </si>
  <si>
    <t>За рік</t>
  </si>
  <si>
    <t>На кінець року</t>
  </si>
  <si>
    <t xml:space="preserve">Доходи </t>
  </si>
  <si>
    <t xml:space="preserve">Витрати </t>
  </si>
  <si>
    <t>Капітальне будівництво</t>
  </si>
  <si>
    <t>А. Інші операційні доходи і витрати</t>
  </si>
  <si>
    <t>Каса</t>
  </si>
  <si>
    <t>Придбання (виготовлення) основних засобів</t>
  </si>
  <si>
    <t xml:space="preserve">  Операційна орендна активів</t>
  </si>
  <si>
    <t>Поточний рахунок у банку</t>
  </si>
  <si>
    <t>Придбання (виготовлення) інших необоротних матеріальних активів</t>
  </si>
  <si>
    <t xml:space="preserve">  Операційна курсова різниця</t>
  </si>
  <si>
    <t>Інші рахунки в банку (акредитиви, чекові книжки)</t>
  </si>
  <si>
    <t>Придбання (створення) нематеріальних активів</t>
  </si>
  <si>
    <t xml:space="preserve">  Реалізація інших оборотних активів</t>
  </si>
  <si>
    <t>Грошові кошти в дорозі</t>
  </si>
  <si>
    <t>Придбання (вирощування) довгострокових біологічних активів</t>
  </si>
  <si>
    <t xml:space="preserve">  Штрафи, пені, неустойки</t>
  </si>
  <si>
    <t>Еквіваленти грошових коштів</t>
  </si>
  <si>
    <t>Геол.роботи</t>
  </si>
  <si>
    <t>Ремонт ОЗ</t>
  </si>
  <si>
    <t xml:space="preserve">  Утримання об¢єктів житлово-комунального </t>
  </si>
  <si>
    <t xml:space="preserve">Разом </t>
  </si>
  <si>
    <t>стрБ020</t>
  </si>
  <si>
    <t xml:space="preserve">  і соціально-культурного призначення</t>
  </si>
  <si>
    <t xml:space="preserve">Із рядка 070 гр. 4 Балансу </t>
  </si>
  <si>
    <t xml:space="preserve">  Інші операційні доходи і витрати</t>
  </si>
  <si>
    <t>Грошові кошти використання</t>
  </si>
  <si>
    <t>з рядка 340 графа  3</t>
  </si>
  <si>
    <t xml:space="preserve"> в т.ч.     резерв сумн.боргів</t>
  </si>
  <si>
    <t>Х</t>
  </si>
  <si>
    <t xml:space="preserve">яких обмежено </t>
  </si>
  <si>
    <t>(691)_</t>
  </si>
  <si>
    <t>капітальні інвестиції і інвестиційну нерухомість</t>
  </si>
  <si>
    <t>(.341)</t>
  </si>
  <si>
    <t xml:space="preserve">       непродуктивні витрати і втрати</t>
  </si>
  <si>
    <t>фінансові витрати, включені до капітальних інвестицій</t>
  </si>
  <si>
    <t>(.342)</t>
  </si>
  <si>
    <t>IV. Фінансові інвестиції</t>
  </si>
  <si>
    <t>Б. Доходи і витрати від участі в капіталі за інвестиціями в:</t>
  </si>
  <si>
    <t>На кінець</t>
  </si>
  <si>
    <t>року</t>
  </si>
  <si>
    <t xml:space="preserve">  асоційовані підприємства</t>
  </si>
  <si>
    <t>довго-срокові</t>
  </si>
  <si>
    <t>поточні</t>
  </si>
  <si>
    <t xml:space="preserve">  дочірні підприємства</t>
  </si>
  <si>
    <t xml:space="preserve">  спільну діяльність</t>
  </si>
  <si>
    <t>А. Фінансові інвестиції за методом участі в капіталі в:</t>
  </si>
  <si>
    <t>В. Інші фінансові доходи і витрати</t>
  </si>
  <si>
    <t xml:space="preserve">  Дивіденди</t>
  </si>
  <si>
    <t xml:space="preserve">  Проценти</t>
  </si>
  <si>
    <t xml:space="preserve">  Фінансова оренда активів</t>
  </si>
  <si>
    <t>Б. Інші фінансові інвестиції в:</t>
  </si>
  <si>
    <t xml:space="preserve">  Інші фінансові доходи і витрати</t>
  </si>
  <si>
    <t xml:space="preserve">  частки і паї у статутному капіталі    </t>
  </si>
  <si>
    <t>Г. Інші доходи і витрати</t>
  </si>
  <si>
    <t xml:space="preserve">  інших підприємств</t>
  </si>
  <si>
    <t xml:space="preserve">  Реалізація фінансових інвестицій</t>
  </si>
  <si>
    <t xml:space="preserve">  акції </t>
  </si>
  <si>
    <t xml:space="preserve">  Доходи від об"еднання підприємств</t>
  </si>
  <si>
    <t xml:space="preserve">  облігації</t>
  </si>
  <si>
    <t xml:space="preserve">  Результат оцінки корисності</t>
  </si>
  <si>
    <t xml:space="preserve">  інші</t>
  </si>
  <si>
    <t xml:space="preserve">  Не операційна курсова різниця</t>
  </si>
  <si>
    <t>Разом (розд. А + розд. Б)</t>
  </si>
  <si>
    <t xml:space="preserve">  Безоплатно одержані активи</t>
  </si>
  <si>
    <t xml:space="preserve">  Списання необоротних активів</t>
  </si>
  <si>
    <t>із рядка 045 гр. 4 Балансу Інші довгострокові фінансові інвестиції відображені:</t>
  </si>
  <si>
    <t xml:space="preserve">  Інші доходи і витрати</t>
  </si>
  <si>
    <t>за собівартістю</t>
  </si>
  <si>
    <t>(421)__________</t>
  </si>
  <si>
    <t>за справедливою вартістю</t>
  </si>
  <si>
    <t>(422)___________</t>
  </si>
  <si>
    <t xml:space="preserve">Товарообмінні (бартерні) операції з продукцією (товарами, роботами, </t>
  </si>
  <si>
    <t xml:space="preserve">за амортизованою собівартістю </t>
  </si>
  <si>
    <t>(423)____________</t>
  </si>
  <si>
    <t xml:space="preserve">послугами) </t>
  </si>
  <si>
    <t>(631)_</t>
  </si>
  <si>
    <t xml:space="preserve">Частка доходу від реалізації продукції (товарів, робіт, послуг) </t>
  </si>
  <si>
    <t>із рядка 220 гр. 4 Балансу Поточні фінансові інвестиції відображені:</t>
  </si>
  <si>
    <t>за товарообмінними бартерними) контрактами з пов¢язаними сторонами</t>
  </si>
  <si>
    <t>(632)_</t>
  </si>
  <si>
    <t>%</t>
  </si>
  <si>
    <t>(421)___________</t>
  </si>
  <si>
    <t>з рядків 540-560 графа 4 фінансові витрати, уключені до собівартості продукції основної діяяльності</t>
  </si>
  <si>
    <t>(.633)</t>
  </si>
  <si>
    <t>за амортизованою собівартістю</t>
  </si>
  <si>
    <t>(423)___________</t>
  </si>
  <si>
    <t xml:space="preserve">                                                                                                                                                         </t>
  </si>
  <si>
    <t>7.ЗАБЕЗПЕЧЕННЯ</t>
  </si>
  <si>
    <t>Залишок  на</t>
  </si>
  <si>
    <t>Збільшення</t>
  </si>
  <si>
    <t xml:space="preserve"> за звітний рік</t>
  </si>
  <si>
    <t>Сторновано невикористану суму у звітному році</t>
  </si>
  <si>
    <t>Сума очикуванного  відшкодування витрат</t>
  </si>
  <si>
    <t>Види забезпечень</t>
  </si>
  <si>
    <t>початок року</t>
  </si>
  <si>
    <t>нараховано (створено)</t>
  </si>
  <si>
    <t>додаткові відрахування</t>
  </si>
  <si>
    <t>Використано протягом року</t>
  </si>
  <si>
    <t>невикористану суму у звітному році</t>
  </si>
  <si>
    <t>іншою стороною, що врахована при оцінці</t>
  </si>
  <si>
    <t>Забезпечення на випл. відпусток працівникам</t>
  </si>
  <si>
    <t>стр 400 Бал</t>
  </si>
  <si>
    <t>Забезпечення наст. витрат на додаткове пенсійне забезпечення</t>
  </si>
  <si>
    <t>Забезпечення наст. витрат на виконання гарант. зобовязань</t>
  </si>
  <si>
    <t>стр 410 Бал</t>
  </si>
  <si>
    <t>Забезпечення наст. витрат на реструкт.</t>
  </si>
  <si>
    <t>Забезпечення наст. витрат на виконання зобов. щодо обт. контр</t>
  </si>
  <si>
    <t>Забезпечення матеріального заохочення</t>
  </si>
  <si>
    <t>Резерв сумн.боргів</t>
  </si>
  <si>
    <t>стр 162 бал</t>
  </si>
  <si>
    <t>РАЗОМ</t>
  </si>
  <si>
    <t>8.ЗАПАСИ                                                                                                                        9.ДЕБІТОРСЬКА ЗАБОРГОВАНІСТЬ</t>
  </si>
  <si>
    <t xml:space="preserve">Балансова </t>
  </si>
  <si>
    <t>Найменування</t>
  </si>
  <si>
    <t>всього</t>
  </si>
  <si>
    <t xml:space="preserve">В   т.ч.  за </t>
  </si>
  <si>
    <t>строками</t>
  </si>
  <si>
    <t>Непогаш</t>
  </si>
  <si>
    <t>Вартість на кінець року</t>
  </si>
  <si>
    <t>Збільшення чистої вартості реалізації</t>
  </si>
  <si>
    <t>уцінка</t>
  </si>
  <si>
    <t>показника</t>
  </si>
  <si>
    <t>До 12-х місяців</t>
  </si>
  <si>
    <t>Від 12до 18 місяців</t>
  </si>
  <si>
    <t>Від 18 до 36 місяців</t>
  </si>
  <si>
    <t>Сировина і матеріали</t>
  </si>
  <si>
    <t xml:space="preserve">Дебіторська </t>
  </si>
  <si>
    <t>Купівельні напівфабрикати та комплектуючі вироби</t>
  </si>
  <si>
    <t>заборгованість за товари , роботи послуги</t>
  </si>
  <si>
    <t>Паливо</t>
  </si>
  <si>
    <t>Інша поточна</t>
  </si>
  <si>
    <t>Тара і тарні матеріали</t>
  </si>
  <si>
    <t xml:space="preserve">дебіторська </t>
  </si>
  <si>
    <t>Будівельні матеріали</t>
  </si>
  <si>
    <t>заборгованість</t>
  </si>
  <si>
    <t>Запасні частини</t>
  </si>
  <si>
    <t>Матеріали сільськ. признач.</t>
  </si>
  <si>
    <t>Списано у звітному році безнадійної дебіторської заборгованості</t>
  </si>
  <si>
    <t>(951)_</t>
  </si>
  <si>
    <t>Поточні біологічні активи</t>
  </si>
  <si>
    <t>Із рядка 940 і 950 графа 3 заборгованість з повязаними сторонами</t>
  </si>
  <si>
    <t>(952)_</t>
  </si>
  <si>
    <t>М Ш П</t>
  </si>
  <si>
    <t>Незавершене виробництво</t>
  </si>
  <si>
    <t xml:space="preserve">10.НЕСТАЧІ І  ВИТРАТИ </t>
  </si>
  <si>
    <t>код рядка</t>
  </si>
  <si>
    <t>сума</t>
  </si>
  <si>
    <t>Товари</t>
  </si>
  <si>
    <t>Виявлено (списано) за рік нестач і втрат</t>
  </si>
  <si>
    <t>Визнано заборгованістю винних осіб у звітному році</t>
  </si>
  <si>
    <t>Із рядка 920 гр 3 балансова вартість запасів:</t>
  </si>
  <si>
    <t xml:space="preserve">Сума нестач і витрат, ост.рішення щодо винуватців за якими на кінець року </t>
  </si>
  <si>
    <t xml:space="preserve">Відображених за чистою вартістю реалізації                 </t>
  </si>
  <si>
    <t xml:space="preserve">(921)_  </t>
  </si>
  <si>
    <t xml:space="preserve"> не прийнято (позаб.рах№ 072)</t>
  </si>
  <si>
    <t xml:space="preserve">Переданих у переробку                                                      </t>
  </si>
  <si>
    <t>(922)_</t>
  </si>
  <si>
    <t>оформлених в заставу</t>
  </si>
  <si>
    <t>(923)_</t>
  </si>
  <si>
    <t>переданих на комісію</t>
  </si>
  <si>
    <t>(924)_</t>
  </si>
  <si>
    <t>Активи на відповідальному зберіганні (позабалансовий рахунок 02)</t>
  </si>
  <si>
    <r>
      <t xml:space="preserve">(925)_    </t>
    </r>
    <r>
      <rPr>
        <b/>
        <sz val="8"/>
        <rFont val="Times New Roman"/>
        <family val="1"/>
      </rPr>
      <t xml:space="preserve"> </t>
    </r>
  </si>
  <si>
    <t>з рядка 275 гр 4 Балансу                        запаси, призначені для продажу</t>
  </si>
  <si>
    <t>(.926)</t>
  </si>
  <si>
    <t>XI. Будівельні контракти</t>
  </si>
  <si>
    <t>Сума</t>
  </si>
  <si>
    <t>Доход за будівельними контрактами за звітний рік</t>
  </si>
  <si>
    <t>Заборгованість на кінець звітного року</t>
  </si>
  <si>
    <t xml:space="preserve">   Валова замовників</t>
  </si>
  <si>
    <t xml:space="preserve">   Валова замовникам</t>
  </si>
  <si>
    <t xml:space="preserve">   З авансів отриманих</t>
  </si>
  <si>
    <t>Сума затриманих коштів на кінець року</t>
  </si>
  <si>
    <t>Вартість виконаних субпідрядниками робіт за незавершеними будівельними контрактами</t>
  </si>
  <si>
    <t>XII. Податок на прибуток</t>
  </si>
  <si>
    <t>Поточний податок на прибуток</t>
  </si>
  <si>
    <t>Відстрочені податкові активи:                 На початок звітного року</t>
  </si>
  <si>
    <t xml:space="preserve">     На початок звітного року</t>
  </si>
  <si>
    <t xml:space="preserve">                                                                        На кінець звітного року</t>
  </si>
  <si>
    <t>Відстрочені податкові зобовязання:            На початок звітного року</t>
  </si>
  <si>
    <t xml:space="preserve">                                                                             На кінець звітного року</t>
  </si>
  <si>
    <t>Включено до звіту про фінансові результати  -  усього</t>
  </si>
  <si>
    <t>Ф2 стр 180</t>
  </si>
  <si>
    <t>У т.ч.:</t>
  </si>
  <si>
    <t>У т.ч.                                        Поточний податок на прибуток</t>
  </si>
  <si>
    <t xml:space="preserve">   Зменшення (збільшення) відстрочених податкових активів</t>
  </si>
  <si>
    <t xml:space="preserve">   Збільшення (зменшення) відстрочених податкових зобовязень</t>
  </si>
  <si>
    <t>Відображення у складі власного капіталу  -  усього</t>
  </si>
  <si>
    <t>У т.ч. :</t>
  </si>
  <si>
    <t>У т.ч.                                            Поточний податок на прибуток</t>
  </si>
  <si>
    <t xml:space="preserve">                   Зменшення (збільшення) відстрочених податкових активів</t>
  </si>
  <si>
    <t xml:space="preserve">                   Збільшення (зменшення) відстрочених податкових зобовязань</t>
  </si>
  <si>
    <t>XIII. Використання амортизаційних відрахувань</t>
  </si>
  <si>
    <t>Нараховано за звітний рік</t>
  </si>
  <si>
    <t>Ф2 стр 260</t>
  </si>
  <si>
    <t>Використано за рік  -  усього</t>
  </si>
  <si>
    <t>в т.ч.    на  будівництво об"єктів</t>
  </si>
  <si>
    <t xml:space="preserve">             придбання та поліпшення основних засобів</t>
  </si>
  <si>
    <t xml:space="preserve">                                          з них машин та обладнання</t>
  </si>
  <si>
    <t xml:space="preserve">             придбання (створення) нематеріальних активів</t>
  </si>
  <si>
    <t xml:space="preserve">             погашення отриманих на кап.інвестиції позик</t>
  </si>
  <si>
    <t xml:space="preserve">             ремонт ОЗ</t>
  </si>
  <si>
    <t xml:space="preserve">            трансферт</t>
  </si>
  <si>
    <r>
      <t xml:space="preserve">ХІY. Біологічні активи                                                               -    </t>
    </r>
    <r>
      <rPr>
        <sz val="11"/>
        <rFont val="Times New Roman"/>
        <family val="1"/>
      </rPr>
      <t>показників немає</t>
    </r>
  </si>
  <si>
    <t xml:space="preserve">ХY. Фінансові результати від первісного визнання та реалізації </t>
  </si>
  <si>
    <r>
      <t xml:space="preserve">          с/х продукції та додаткових біологічних активів    -   </t>
    </r>
    <r>
      <rPr>
        <sz val="11"/>
        <rFont val="Times New Roman"/>
        <family val="1"/>
      </rPr>
      <t>показників немає</t>
    </r>
  </si>
  <si>
    <t>Головний бухгалтер                            ____________________ Панкратова О.І.</t>
  </si>
  <si>
    <t xml:space="preserve">        за   12-ть місяців   2017 р.</t>
  </si>
  <si>
    <t xml:space="preserve">                                         за   2017 р.</t>
  </si>
  <si>
    <t>за    2017 р.</t>
  </si>
  <si>
    <t>за 2017рік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</si>
</sst>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[$€-2]\ ###,000_);[Red]\([$€-2]\ ###,000\)"/>
    <numFmt numFmtId="185" formatCode="#,##0.0&quot;р.&quot;"/>
    <numFmt numFmtId="186" formatCode="#,##0.0"/>
    <numFmt numFmtId="187" formatCode="[$-422]d\ mmmm\ yyyy&quot; р.&quot;"/>
  </numFmts>
  <fonts count="8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0"/>
      <color indexed="10"/>
      <name val="Arial Cyr"/>
      <family val="0"/>
    </font>
    <font>
      <sz val="13"/>
      <name val="Arial Cyr"/>
      <family val="0"/>
    </font>
    <font>
      <sz val="14"/>
      <name val="Journal"/>
      <family val="2"/>
    </font>
    <font>
      <b/>
      <sz val="13"/>
      <name val="Times New Roman"/>
      <family val="1"/>
    </font>
    <font>
      <sz val="8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i/>
      <sz val="10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Arial Cyr"/>
      <family val="0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sz val="6"/>
      <name val="Times New Roman"/>
      <family val="1"/>
    </font>
    <font>
      <b/>
      <i/>
      <sz val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49"/>
      <name val="Arial Cyr"/>
      <family val="0"/>
    </font>
    <font>
      <sz val="10"/>
      <color indexed="53"/>
      <name val="Arial Cyr"/>
      <family val="0"/>
    </font>
    <font>
      <b/>
      <i/>
      <sz val="10"/>
      <color indexed="10"/>
      <name val="Arial Cyr"/>
      <family val="0"/>
    </font>
    <font>
      <b/>
      <i/>
      <sz val="8"/>
      <color indexed="10"/>
      <name val="Tahoma"/>
      <family val="2"/>
    </font>
    <font>
      <b/>
      <sz val="8"/>
      <name val="Tahoma"/>
      <family val="2"/>
    </font>
    <font>
      <sz val="14"/>
      <name val="Times New Roman"/>
      <family val="1"/>
    </font>
    <font>
      <sz val="7"/>
      <color indexed="8"/>
      <name val="Times New Roman"/>
      <family val="1"/>
    </font>
    <font>
      <sz val="7"/>
      <name val="Times New Roman"/>
      <family val="1"/>
    </font>
    <font>
      <sz val="2"/>
      <name val="Cambria"/>
      <family val="1"/>
    </font>
    <font>
      <sz val="10"/>
      <name val="Arial"/>
      <family val="2"/>
    </font>
    <font>
      <sz val="12"/>
      <name val="Arial"/>
      <family val="2"/>
    </font>
    <font>
      <b/>
      <i/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Times New Roman"/>
      <family val="1"/>
    </font>
    <font>
      <b/>
      <sz val="8"/>
      <color indexed="52"/>
      <name val="Times New Roman"/>
      <family val="1"/>
    </font>
    <font>
      <sz val="8"/>
      <color indexed="52"/>
      <name val="Times New Roman"/>
      <family val="1"/>
    </font>
    <font>
      <b/>
      <sz val="8"/>
      <color indexed="10"/>
      <name val="Arial Cyr"/>
      <family val="2"/>
    </font>
    <font>
      <b/>
      <sz val="9"/>
      <name val="Times New Roman"/>
      <family val="1"/>
    </font>
    <font>
      <sz val="9"/>
      <color indexed="52"/>
      <name val="Times New Roman"/>
      <family val="1"/>
    </font>
    <font>
      <b/>
      <sz val="9"/>
      <color indexed="10"/>
      <name val="Times New Roman"/>
      <family val="1"/>
    </font>
    <font>
      <b/>
      <sz val="8"/>
      <name val="Times New Roman"/>
      <family val="1"/>
    </font>
    <font>
      <b/>
      <sz val="10"/>
      <color indexed="47"/>
      <name val="Times New Roman"/>
      <family val="1"/>
    </font>
    <font>
      <b/>
      <sz val="6"/>
      <name val="Times New Roman"/>
      <family val="1"/>
    </font>
    <font>
      <sz val="10"/>
      <color indexed="10"/>
      <name val="Times New Roman"/>
      <family val="1"/>
    </font>
    <font>
      <sz val="4"/>
      <name val="Times New Roman"/>
      <family val="1"/>
    </font>
    <font>
      <sz val="2"/>
      <name val="Times New Roman"/>
      <family val="1"/>
    </font>
    <font>
      <sz val="11"/>
      <name val="Times New Roman"/>
      <family val="1"/>
    </font>
    <font>
      <sz val="10"/>
      <color indexed="47"/>
      <name val="Times New Roman"/>
      <family val="1"/>
    </font>
    <font>
      <b/>
      <sz val="8"/>
      <color indexed="52"/>
      <name val="Arial Cyr"/>
      <family val="0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1" borderId="7" applyNumberFormat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4" borderId="0" applyNumberFormat="0" applyBorder="0" applyAlignment="0" applyProtection="0"/>
  </cellStyleXfs>
  <cellXfs count="58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" fillId="0" borderId="0" xfId="0" applyFont="1" applyAlignment="1">
      <alignment wrapText="1"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3" fillId="0" borderId="12" xfId="0" applyFont="1" applyBorder="1" applyAlignment="1">
      <alignment wrapText="1"/>
    </xf>
    <xf numFmtId="0" fontId="23" fillId="0" borderId="12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 quotePrefix="1">
      <alignment horizontal="right"/>
    </xf>
    <xf numFmtId="0" fontId="6" fillId="0" borderId="0" xfId="0" applyFont="1" applyFill="1" applyBorder="1" applyAlignment="1" quotePrefix="1">
      <alignment horizontal="left"/>
    </xf>
    <xf numFmtId="0" fontId="20" fillId="0" borderId="0" xfId="0" applyFont="1" applyFill="1" applyBorder="1" applyAlignment="1">
      <alignment horizontal="right"/>
    </xf>
    <xf numFmtId="0" fontId="1" fillId="0" borderId="0" xfId="0" applyFont="1" applyAlignment="1">
      <alignment vertical="top" wrapText="1"/>
    </xf>
    <xf numFmtId="0" fontId="23" fillId="0" borderId="13" xfId="0" applyFont="1" applyBorder="1" applyAlignment="1">
      <alignment horizontal="center" wrapText="1"/>
    </xf>
    <xf numFmtId="0" fontId="23" fillId="0" borderId="13" xfId="0" applyFont="1" applyBorder="1" applyAlignment="1">
      <alignment wrapText="1"/>
    </xf>
    <xf numFmtId="0" fontId="23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wrapText="1"/>
    </xf>
    <xf numFmtId="0" fontId="23" fillId="0" borderId="14" xfId="0" applyFont="1" applyBorder="1" applyAlignment="1">
      <alignment wrapText="1"/>
    </xf>
    <xf numFmtId="0" fontId="23" fillId="0" borderId="15" xfId="0" applyFont="1" applyBorder="1" applyAlignment="1">
      <alignment wrapText="1"/>
    </xf>
    <xf numFmtId="0" fontId="23" fillId="0" borderId="14" xfId="0" applyFont="1" applyBorder="1" applyAlignment="1">
      <alignment horizontal="center" wrapText="1"/>
    </xf>
    <xf numFmtId="0" fontId="23" fillId="0" borderId="14" xfId="0" applyFont="1" applyBorder="1" applyAlignment="1">
      <alignment vertical="top" wrapText="1"/>
    </xf>
    <xf numFmtId="0" fontId="24" fillId="0" borderId="13" xfId="0" applyFont="1" applyBorder="1" applyAlignment="1">
      <alignment wrapText="1"/>
    </xf>
    <xf numFmtId="0" fontId="24" fillId="0" borderId="13" xfId="0" applyFont="1" applyBorder="1" applyAlignment="1">
      <alignment horizontal="center" wrapText="1"/>
    </xf>
    <xf numFmtId="0" fontId="23" fillId="0" borderId="13" xfId="0" applyFont="1" applyBorder="1" applyAlignment="1">
      <alignment horizontal="left" wrapText="1" indent="1"/>
    </xf>
    <xf numFmtId="0" fontId="23" fillId="0" borderId="15" xfId="0" applyFont="1" applyBorder="1" applyAlignment="1">
      <alignment horizontal="center" wrapText="1"/>
    </xf>
    <xf numFmtId="0" fontId="23" fillId="0" borderId="15" xfId="0" applyFont="1" applyBorder="1" applyAlignment="1">
      <alignment vertical="top" wrapText="1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24" fillId="0" borderId="12" xfId="0" applyFont="1" applyBorder="1" applyAlignment="1">
      <alignment horizontal="center" wrapText="1"/>
    </xf>
    <xf numFmtId="0" fontId="24" fillId="0" borderId="16" xfId="0" applyFont="1" applyBorder="1" applyAlignment="1">
      <alignment wrapText="1"/>
    </xf>
    <xf numFmtId="0" fontId="24" fillId="0" borderId="16" xfId="0" applyFont="1" applyBorder="1" applyAlignment="1">
      <alignment horizontal="center" wrapText="1"/>
    </xf>
    <xf numFmtId="0" fontId="23" fillId="0" borderId="17" xfId="0" applyFont="1" applyBorder="1" applyAlignment="1">
      <alignment wrapText="1"/>
    </xf>
    <xf numFmtId="0" fontId="23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7" xfId="0" applyFont="1" applyBorder="1" applyAlignment="1">
      <alignment horizontal="center" wrapText="1"/>
    </xf>
    <xf numFmtId="0" fontId="24" fillId="0" borderId="14" xfId="0" applyFont="1" applyBorder="1" applyAlignment="1">
      <alignment horizontal="center" wrapText="1"/>
    </xf>
    <xf numFmtId="0" fontId="24" fillId="0" borderId="15" xfId="0" applyFont="1" applyBorder="1" applyAlignment="1">
      <alignment horizontal="center" wrapText="1"/>
    </xf>
    <xf numFmtId="0" fontId="24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23" fillId="0" borderId="20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23" fillId="0" borderId="17" xfId="0" applyFont="1" applyBorder="1" applyAlignment="1">
      <alignment horizontal="center" wrapText="1"/>
    </xf>
    <xf numFmtId="0" fontId="24" fillId="0" borderId="11" xfId="0" applyFont="1" applyBorder="1" applyAlignment="1">
      <alignment wrapText="1"/>
    </xf>
    <xf numFmtId="0" fontId="14" fillId="0" borderId="12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23" fillId="0" borderId="15" xfId="0" applyFont="1" applyBorder="1" applyAlignment="1">
      <alignment horizontal="left" wrapText="1" indent="1"/>
    </xf>
    <xf numFmtId="0" fontId="23" fillId="0" borderId="0" xfId="0" applyFont="1" applyAlignment="1">
      <alignment horizontal="justify"/>
    </xf>
    <xf numFmtId="0" fontId="23" fillId="0" borderId="0" xfId="0" applyFont="1" applyAlignment="1">
      <alignment/>
    </xf>
    <xf numFmtId="0" fontId="23" fillId="0" borderId="21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24" fillId="0" borderId="22" xfId="0" applyFont="1" applyBorder="1" applyAlignment="1">
      <alignment horizontal="center" wrapText="1"/>
    </xf>
    <xf numFmtId="0" fontId="23" fillId="0" borderId="22" xfId="0" applyFont="1" applyBorder="1" applyAlignment="1">
      <alignment wrapText="1"/>
    </xf>
    <xf numFmtId="0" fontId="27" fillId="0" borderId="0" xfId="0" applyFont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23" fillId="24" borderId="12" xfId="0" applyFont="1" applyFill="1" applyBorder="1" applyAlignment="1">
      <alignment wrapText="1"/>
    </xf>
    <xf numFmtId="0" fontId="23" fillId="24" borderId="16" xfId="0" applyFont="1" applyFill="1" applyBorder="1" applyAlignment="1">
      <alignment wrapText="1"/>
    </xf>
    <xf numFmtId="0" fontId="23" fillId="24" borderId="13" xfId="0" applyFont="1" applyFill="1" applyBorder="1" applyAlignment="1">
      <alignment wrapText="1"/>
    </xf>
    <xf numFmtId="0" fontId="23" fillId="24" borderId="14" xfId="0" applyFont="1" applyFill="1" applyBorder="1" applyAlignment="1">
      <alignment wrapText="1"/>
    </xf>
    <xf numFmtId="0" fontId="24" fillId="0" borderId="0" xfId="0" applyFont="1" applyAlignment="1">
      <alignment horizontal="center"/>
    </xf>
    <xf numFmtId="0" fontId="23" fillId="0" borderId="13" xfId="0" applyFont="1" applyBorder="1" applyAlignment="1">
      <alignment horizontal="justify" wrapText="1"/>
    </xf>
    <xf numFmtId="0" fontId="24" fillId="0" borderId="22" xfId="0" applyFont="1" applyBorder="1" applyAlignment="1">
      <alignment wrapText="1"/>
    </xf>
    <xf numFmtId="0" fontId="23" fillId="0" borderId="22" xfId="0" applyFont="1" applyBorder="1" applyAlignment="1">
      <alignment horizontal="left" wrapText="1" indent="1"/>
    </xf>
    <xf numFmtId="0" fontId="26" fillId="0" borderId="14" xfId="0" applyFont="1" applyBorder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0" fontId="23" fillId="0" borderId="23" xfId="0" applyFont="1" applyBorder="1" applyAlignment="1">
      <alignment horizontal="center" wrapText="1"/>
    </xf>
    <xf numFmtId="0" fontId="26" fillId="0" borderId="24" xfId="0" applyFont="1" applyBorder="1" applyAlignment="1">
      <alignment horizontal="center" wrapText="1"/>
    </xf>
    <xf numFmtId="0" fontId="26" fillId="0" borderId="25" xfId="0" applyFont="1" applyBorder="1" applyAlignment="1">
      <alignment horizontal="center" wrapText="1"/>
    </xf>
    <xf numFmtId="0" fontId="23" fillId="0" borderId="26" xfId="0" applyFont="1" applyBorder="1" applyAlignment="1">
      <alignment horizontal="center" wrapText="1"/>
    </xf>
    <xf numFmtId="0" fontId="26" fillId="0" borderId="27" xfId="0" applyFont="1" applyBorder="1" applyAlignment="1">
      <alignment horizontal="center" wrapText="1"/>
    </xf>
    <xf numFmtId="0" fontId="26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6" fillId="0" borderId="0" xfId="0" applyFont="1" applyAlignment="1">
      <alignment horizontal="right" vertical="top" wrapText="1"/>
    </xf>
    <xf numFmtId="0" fontId="10" fillId="0" borderId="0" xfId="0" applyFont="1" applyAlignment="1">
      <alignment horizontal="center"/>
    </xf>
    <xf numFmtId="0" fontId="1" fillId="0" borderId="30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14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14" fillId="0" borderId="13" xfId="0" applyFont="1" applyBorder="1" applyAlignment="1">
      <alignment wrapText="1"/>
    </xf>
    <xf numFmtId="0" fontId="23" fillId="0" borderId="24" xfId="0" applyFont="1" applyBorder="1" applyAlignment="1">
      <alignment horizontal="center" wrapText="1"/>
    </xf>
    <xf numFmtId="0" fontId="23" fillId="0" borderId="27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6" fillId="0" borderId="26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26" fillId="0" borderId="13" xfId="0" applyFont="1" applyBorder="1" applyAlignment="1">
      <alignment horizontal="center" wrapText="1"/>
    </xf>
    <xf numFmtId="0" fontId="23" fillId="0" borderId="31" xfId="0" applyFont="1" applyBorder="1" applyAlignment="1">
      <alignment horizontal="center" wrapText="1"/>
    </xf>
    <xf numFmtId="0" fontId="23" fillId="0" borderId="13" xfId="0" applyFont="1" applyBorder="1" applyAlignment="1">
      <alignment horizontal="left" wrapText="1"/>
    </xf>
    <xf numFmtId="0" fontId="23" fillId="0" borderId="15" xfId="0" applyFont="1" applyBorder="1" applyAlignment="1">
      <alignment horizontal="left" wrapText="1"/>
    </xf>
    <xf numFmtId="0" fontId="23" fillId="0" borderId="32" xfId="0" applyFont="1" applyBorder="1" applyAlignment="1">
      <alignment vertical="top" wrapText="1"/>
    </xf>
    <xf numFmtId="0" fontId="23" fillId="0" borderId="33" xfId="0" applyFont="1" applyBorder="1" applyAlignment="1">
      <alignment vertical="top" wrapText="1"/>
    </xf>
    <xf numFmtId="0" fontId="24" fillId="0" borderId="0" xfId="0" applyFont="1" applyAlignment="1">
      <alignment horizontal="justify"/>
    </xf>
    <xf numFmtId="0" fontId="23" fillId="0" borderId="18" xfId="0" applyFont="1" applyBorder="1" applyAlignment="1">
      <alignment wrapText="1"/>
    </xf>
    <xf numFmtId="0" fontId="23" fillId="0" borderId="17" xfId="0" applyFont="1" applyBorder="1" applyAlignment="1">
      <alignment vertical="top" wrapText="1"/>
    </xf>
    <xf numFmtId="0" fontId="23" fillId="0" borderId="16" xfId="0" applyFont="1" applyBorder="1" applyAlignment="1">
      <alignment vertical="top" wrapText="1"/>
    </xf>
    <xf numFmtId="0" fontId="23" fillId="24" borderId="20" xfId="0" applyFont="1" applyFill="1" applyBorder="1" applyAlignment="1">
      <alignment wrapText="1"/>
    </xf>
    <xf numFmtId="0" fontId="23" fillId="24" borderId="17" xfId="0" applyFont="1" applyFill="1" applyBorder="1" applyAlignment="1">
      <alignment wrapText="1"/>
    </xf>
    <xf numFmtId="0" fontId="23" fillId="0" borderId="16" xfId="0" applyFont="1" applyBorder="1" applyAlignment="1">
      <alignment horizontal="center" vertical="top" wrapText="1"/>
    </xf>
    <xf numFmtId="0" fontId="26" fillId="0" borderId="13" xfId="0" applyFont="1" applyBorder="1" applyAlignment="1">
      <alignment horizontal="center" vertical="top" wrapText="1"/>
    </xf>
    <xf numFmtId="0" fontId="24" fillId="24" borderId="12" xfId="0" applyFont="1" applyFill="1" applyBorder="1" applyAlignment="1">
      <alignment wrapText="1"/>
    </xf>
    <xf numFmtId="0" fontId="24" fillId="24" borderId="13" xfId="0" applyFont="1" applyFill="1" applyBorder="1" applyAlignment="1">
      <alignment wrapText="1"/>
    </xf>
    <xf numFmtId="0" fontId="13" fillId="0" borderId="0" xfId="0" applyFont="1" applyFill="1" applyBorder="1" applyAlignment="1">
      <alignment/>
    </xf>
    <xf numFmtId="0" fontId="14" fillId="24" borderId="13" xfId="0" applyFont="1" applyFill="1" applyBorder="1" applyAlignment="1">
      <alignment horizontal="center" wrapText="1"/>
    </xf>
    <xf numFmtId="0" fontId="21" fillId="0" borderId="0" xfId="0" applyFont="1" applyAlignment="1">
      <alignment/>
    </xf>
    <xf numFmtId="0" fontId="5" fillId="0" borderId="12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right" vertical="top" wrapText="1"/>
    </xf>
    <xf numFmtId="0" fontId="14" fillId="0" borderId="12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18" xfId="0" applyFont="1" applyBorder="1" applyAlignment="1">
      <alignment horizontal="right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14" fillId="0" borderId="35" xfId="0" applyFont="1" applyBorder="1" applyAlignment="1">
      <alignment horizontal="right" vertical="top" wrapText="1"/>
    </xf>
    <xf numFmtId="0" fontId="1" fillId="0" borderId="18" xfId="0" applyFont="1" applyBorder="1" applyAlignment="1">
      <alignment vertical="top" wrapText="1"/>
    </xf>
    <xf numFmtId="0" fontId="14" fillId="0" borderId="34" xfId="0" applyFont="1" applyBorder="1" applyAlignment="1">
      <alignment horizontal="right" vertical="top" wrapText="1"/>
    </xf>
    <xf numFmtId="0" fontId="14" fillId="0" borderId="35" xfId="0" applyFont="1" applyBorder="1" applyAlignment="1">
      <alignment vertical="top" wrapText="1"/>
    </xf>
    <xf numFmtId="0" fontId="14" fillId="0" borderId="36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4" fillId="0" borderId="36" xfId="0" applyFont="1" applyBorder="1" applyAlignment="1">
      <alignment horizontal="right" vertical="top" wrapText="1"/>
    </xf>
    <xf numFmtId="0" fontId="1" fillId="0" borderId="36" xfId="0" applyFont="1" applyBorder="1" applyAlignment="1">
      <alignment vertical="top" wrapText="1"/>
    </xf>
    <xf numFmtId="0" fontId="23" fillId="6" borderId="13" xfId="0" applyFont="1" applyFill="1" applyBorder="1" applyAlignment="1">
      <alignment vertical="top" wrapText="1"/>
    </xf>
    <xf numFmtId="0" fontId="29" fillId="0" borderId="32" xfId="0" applyFont="1" applyBorder="1" applyAlignment="1">
      <alignment horizontal="center" wrapText="1"/>
    </xf>
    <xf numFmtId="0" fontId="29" fillId="0" borderId="33" xfId="0" applyFont="1" applyBorder="1" applyAlignment="1">
      <alignment horizontal="center" wrapText="1"/>
    </xf>
    <xf numFmtId="0" fontId="23" fillId="0" borderId="37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23" fillId="0" borderId="39" xfId="0" applyFont="1" applyBorder="1" applyAlignment="1">
      <alignment horizontal="center" wrapText="1"/>
    </xf>
    <xf numFmtId="0" fontId="29" fillId="0" borderId="38" xfId="0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0" fontId="30" fillId="24" borderId="14" xfId="0" applyFont="1" applyFill="1" applyBorder="1" applyAlignment="1">
      <alignment horizontal="center" wrapText="1"/>
    </xf>
    <xf numFmtId="0" fontId="29" fillId="0" borderId="21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 vertical="top" wrapText="1"/>
    </xf>
    <xf numFmtId="0" fontId="3" fillId="24" borderId="0" xfId="0" applyFont="1" applyFill="1" applyAlignment="1">
      <alignment horizontal="center"/>
    </xf>
    <xf numFmtId="0" fontId="29" fillId="24" borderId="33" xfId="0" applyFont="1" applyFill="1" applyBorder="1" applyAlignment="1">
      <alignment horizontal="center" wrapText="1"/>
    </xf>
    <xf numFmtId="0" fontId="29" fillId="24" borderId="38" xfId="0" applyFont="1" applyFill="1" applyBorder="1" applyAlignment="1">
      <alignment horizontal="center" wrapText="1"/>
    </xf>
    <xf numFmtId="0" fontId="1" fillId="0" borderId="0" xfId="0" applyFont="1" applyAlignment="1">
      <alignment horizontal="right" vertical="top" wrapText="1"/>
    </xf>
    <xf numFmtId="0" fontId="23" fillId="0" borderId="16" xfId="0" applyFont="1" applyBorder="1" applyAlignment="1">
      <alignment horizontal="center" wrapText="1"/>
    </xf>
    <xf numFmtId="0" fontId="14" fillId="0" borderId="40" xfId="0" applyFont="1" applyBorder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1" fillId="0" borderId="41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wrapText="1" indent="4"/>
    </xf>
    <xf numFmtId="0" fontId="7" fillId="0" borderId="0" xfId="0" applyFont="1" applyFill="1" applyBorder="1" applyAlignment="1">
      <alignment/>
    </xf>
    <xf numFmtId="0" fontId="23" fillId="0" borderId="21" xfId="0" applyFont="1" applyBorder="1" applyAlignment="1">
      <alignment wrapText="1"/>
    </xf>
    <xf numFmtId="0" fontId="1" fillId="0" borderId="2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48" fillId="0" borderId="0" xfId="0" applyFont="1" applyFill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38" xfId="0" applyFont="1" applyBorder="1" applyAlignment="1">
      <alignment horizontal="center" wrapText="1"/>
    </xf>
    <xf numFmtId="0" fontId="55" fillId="0" borderId="43" xfId="0" applyFont="1" applyBorder="1" applyAlignment="1">
      <alignment horizontal="center" vertical="top" wrapText="1"/>
    </xf>
    <xf numFmtId="0" fontId="55" fillId="0" borderId="18" xfId="0" applyFont="1" applyBorder="1" applyAlignment="1">
      <alignment horizontal="center" vertical="top" wrapText="1"/>
    </xf>
    <xf numFmtId="0" fontId="55" fillId="0" borderId="44" xfId="0" applyFont="1" applyBorder="1" applyAlignment="1">
      <alignment horizontal="center" vertical="top" wrapText="1"/>
    </xf>
    <xf numFmtId="0" fontId="55" fillId="0" borderId="18" xfId="0" applyFont="1" applyBorder="1" applyAlignment="1">
      <alignment vertical="top" wrapText="1"/>
    </xf>
    <xf numFmtId="0" fontId="55" fillId="0" borderId="19" xfId="0" applyFont="1" applyBorder="1" applyAlignment="1">
      <alignment vertical="top" wrapText="1"/>
    </xf>
    <xf numFmtId="0" fontId="55" fillId="0" borderId="34" xfId="0" applyFont="1" applyBorder="1" applyAlignment="1">
      <alignment horizontal="center" vertical="top" wrapText="1"/>
    </xf>
    <xf numFmtId="0" fontId="55" fillId="0" borderId="45" xfId="0" applyFont="1" applyBorder="1" applyAlignment="1">
      <alignment horizontal="center" vertical="top" wrapText="1"/>
    </xf>
    <xf numFmtId="0" fontId="5" fillId="0" borderId="46" xfId="0" applyFont="1" applyBorder="1" applyAlignment="1">
      <alignment horizontal="center" vertical="top" wrapText="1"/>
    </xf>
    <xf numFmtId="0" fontId="14" fillId="0" borderId="47" xfId="0" applyFont="1" applyBorder="1" applyAlignment="1">
      <alignment horizontal="right" vertical="top" wrapText="1"/>
    </xf>
    <xf numFmtId="0" fontId="23" fillId="0" borderId="38" xfId="0" applyFont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23" fillId="0" borderId="12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4" fillId="0" borderId="14" xfId="0" applyFont="1" applyBorder="1" applyAlignment="1">
      <alignment wrapText="1"/>
    </xf>
    <xf numFmtId="0" fontId="24" fillId="25" borderId="14" xfId="0" applyFont="1" applyFill="1" applyBorder="1" applyAlignment="1">
      <alignment horizontal="center" wrapText="1"/>
    </xf>
    <xf numFmtId="0" fontId="24" fillId="0" borderId="48" xfId="0" applyFont="1" applyBorder="1" applyAlignment="1">
      <alignment wrapText="1"/>
    </xf>
    <xf numFmtId="0" fontId="5" fillId="0" borderId="0" xfId="0" applyFont="1" applyBorder="1" applyAlignment="1">
      <alignment horizontal="center" vertical="top" wrapText="1"/>
    </xf>
    <xf numFmtId="0" fontId="5" fillId="0" borderId="44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0" fontId="5" fillId="0" borderId="44" xfId="0" applyFont="1" applyBorder="1" applyAlignment="1">
      <alignment horizontal="center" vertical="top" wrapText="1"/>
    </xf>
    <xf numFmtId="0" fontId="5" fillId="0" borderId="45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35" xfId="0" applyFont="1" applyBorder="1" applyAlignment="1">
      <alignment horizontal="center" vertical="top" wrapText="1"/>
    </xf>
    <xf numFmtId="0" fontId="5" fillId="0" borderId="45" xfId="0" applyFont="1" applyBorder="1" applyAlignment="1">
      <alignment vertical="top" wrapText="1"/>
    </xf>
    <xf numFmtId="0" fontId="55" fillId="0" borderId="16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wrapText="1"/>
    </xf>
    <xf numFmtId="0" fontId="49" fillId="0" borderId="0" xfId="0" applyFont="1" applyFill="1" applyBorder="1" applyAlignment="1">
      <alignment/>
    </xf>
    <xf numFmtId="0" fontId="24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23" fillId="0" borderId="49" xfId="0" applyFont="1" applyBorder="1" applyAlignment="1">
      <alignment wrapText="1"/>
    </xf>
    <xf numFmtId="0" fontId="1" fillId="0" borderId="50" xfId="0" applyFont="1" applyBorder="1" applyAlignment="1">
      <alignment horizontal="center" wrapText="1"/>
    </xf>
    <xf numFmtId="0" fontId="23" fillId="0" borderId="51" xfId="0" applyFont="1" applyBorder="1" applyAlignment="1">
      <alignment horizontal="left" wrapText="1" indent="1"/>
    </xf>
    <xf numFmtId="0" fontId="1" fillId="0" borderId="52" xfId="0" applyFont="1" applyBorder="1" applyAlignment="1">
      <alignment horizontal="center" wrapText="1"/>
    </xf>
    <xf numFmtId="0" fontId="23" fillId="0" borderId="53" xfId="0" applyFont="1" applyBorder="1" applyAlignment="1">
      <alignment horizontal="left" wrapText="1" indent="1"/>
    </xf>
    <xf numFmtId="0" fontId="1" fillId="0" borderId="54" xfId="0" applyFont="1" applyBorder="1" applyAlignment="1">
      <alignment horizontal="center" wrapText="1"/>
    </xf>
    <xf numFmtId="0" fontId="23" fillId="0" borderId="55" xfId="0" applyFont="1" applyBorder="1" applyAlignment="1">
      <alignment wrapText="1"/>
    </xf>
    <xf numFmtId="0" fontId="1" fillId="0" borderId="56" xfId="0" applyFont="1" applyBorder="1" applyAlignment="1">
      <alignment horizontal="center" wrapText="1"/>
    </xf>
    <xf numFmtId="0" fontId="23" fillId="0" borderId="53" xfId="0" applyFont="1" applyBorder="1" applyAlignment="1">
      <alignment wrapText="1"/>
    </xf>
    <xf numFmtId="0" fontId="23" fillId="0" borderId="54" xfId="0" applyFont="1" applyBorder="1" applyAlignment="1">
      <alignment horizontal="center" wrapText="1"/>
    </xf>
    <xf numFmtId="0" fontId="23" fillId="0" borderId="44" xfId="0" applyFont="1" applyBorder="1" applyAlignment="1">
      <alignment wrapText="1"/>
    </xf>
    <xf numFmtId="0" fontId="23" fillId="0" borderId="57" xfId="0" applyFont="1" applyBorder="1" applyAlignment="1">
      <alignment horizontal="center" wrapText="1"/>
    </xf>
    <xf numFmtId="0" fontId="23" fillId="0" borderId="44" xfId="0" applyFont="1" applyBorder="1" applyAlignment="1">
      <alignment horizontal="left" wrapText="1" indent="1"/>
    </xf>
    <xf numFmtId="0" fontId="23" fillId="0" borderId="58" xfId="0" applyFont="1" applyBorder="1" applyAlignment="1">
      <alignment horizontal="center" wrapText="1"/>
    </xf>
    <xf numFmtId="0" fontId="24" fillId="0" borderId="59" xfId="0" applyFont="1" applyBorder="1" applyAlignment="1">
      <alignment wrapText="1"/>
    </xf>
    <xf numFmtId="0" fontId="24" fillId="0" borderId="60" xfId="0" applyFont="1" applyBorder="1" applyAlignment="1">
      <alignment horizontal="center" wrapText="1"/>
    </xf>
    <xf numFmtId="0" fontId="24" fillId="25" borderId="60" xfId="0" applyFont="1" applyFill="1" applyBorder="1" applyAlignment="1">
      <alignment horizontal="center" wrapText="1"/>
    </xf>
    <xf numFmtId="0" fontId="24" fillId="25" borderId="61" xfId="0" applyFont="1" applyFill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43" xfId="0" applyFont="1" applyBorder="1" applyAlignment="1">
      <alignment horizontal="center" wrapText="1"/>
    </xf>
    <xf numFmtId="0" fontId="1" fillId="0" borderId="45" xfId="0" applyFont="1" applyBorder="1" applyAlignment="1">
      <alignment horizontal="center" wrapText="1"/>
    </xf>
    <xf numFmtId="0" fontId="1" fillId="0" borderId="58" xfId="0" applyFont="1" applyBorder="1" applyAlignment="1">
      <alignment horizontal="center" wrapText="1"/>
    </xf>
    <xf numFmtId="0" fontId="23" fillId="0" borderId="56" xfId="0" applyFont="1" applyBorder="1" applyAlignment="1">
      <alignment horizontal="center" wrapText="1"/>
    </xf>
    <xf numFmtId="0" fontId="23" fillId="0" borderId="51" xfId="0" applyFont="1" applyBorder="1" applyAlignment="1">
      <alignment wrapText="1"/>
    </xf>
    <xf numFmtId="0" fontId="23" fillId="0" borderId="52" xfId="0" applyFont="1" applyBorder="1" applyAlignment="1">
      <alignment horizontal="center" wrapText="1"/>
    </xf>
    <xf numFmtId="0" fontId="5" fillId="0" borderId="19" xfId="0" applyFont="1" applyBorder="1" applyAlignment="1">
      <alignment horizontal="center" vertical="top" wrapText="1"/>
    </xf>
    <xf numFmtId="0" fontId="23" fillId="0" borderId="14" xfId="0" applyFont="1" applyFill="1" applyBorder="1" applyAlignment="1">
      <alignment horizontal="center" wrapText="1"/>
    </xf>
    <xf numFmtId="0" fontId="24" fillId="0" borderId="62" xfId="0" applyFont="1" applyBorder="1" applyAlignment="1">
      <alignment wrapText="1"/>
    </xf>
    <xf numFmtId="0" fontId="24" fillId="0" borderId="63" xfId="0" applyFont="1" applyBorder="1" applyAlignment="1">
      <alignment horizontal="center" wrapText="1"/>
    </xf>
    <xf numFmtId="0" fontId="24" fillId="25" borderId="63" xfId="0" applyFont="1" applyFill="1" applyBorder="1" applyAlignment="1">
      <alignment horizontal="center" wrapText="1"/>
    </xf>
    <xf numFmtId="0" fontId="24" fillId="0" borderId="44" xfId="0" applyFont="1" applyBorder="1" applyAlignment="1">
      <alignment wrapText="1"/>
    </xf>
    <xf numFmtId="0" fontId="24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23" fillId="0" borderId="45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23" fillId="0" borderId="59" xfId="0" applyFont="1" applyBorder="1" applyAlignment="1">
      <alignment wrapText="1"/>
    </xf>
    <xf numFmtId="0" fontId="23" fillId="0" borderId="60" xfId="0" applyFont="1" applyBorder="1" applyAlignment="1">
      <alignment horizontal="center" wrapText="1"/>
    </xf>
    <xf numFmtId="0" fontId="14" fillId="25" borderId="60" xfId="0" applyFont="1" applyFill="1" applyBorder="1" applyAlignment="1">
      <alignment horizontal="center" wrapText="1"/>
    </xf>
    <xf numFmtId="2" fontId="0" fillId="0" borderId="0" xfId="0" applyNumberFormat="1" applyFill="1" applyBorder="1" applyAlignment="1">
      <alignment/>
    </xf>
    <xf numFmtId="0" fontId="21" fillId="0" borderId="0" xfId="0" applyFont="1" applyFill="1" applyBorder="1" applyAlignment="1">
      <alignment/>
    </xf>
    <xf numFmtId="0" fontId="53" fillId="0" borderId="0" xfId="0" applyFont="1" applyAlignment="1">
      <alignment horizontal="right" vertical="top" wrapText="1"/>
    </xf>
    <xf numFmtId="0" fontId="53" fillId="0" borderId="0" xfId="0" applyFont="1" applyBorder="1" applyAlignment="1">
      <alignment horizontal="right" vertical="top" wrapText="1"/>
    </xf>
    <xf numFmtId="0" fontId="5" fillId="0" borderId="64" xfId="0" applyFont="1" applyBorder="1" applyAlignment="1">
      <alignment horizontal="right" vertical="top" wrapText="1"/>
    </xf>
    <xf numFmtId="0" fontId="1" fillId="0" borderId="65" xfId="0" applyFont="1" applyBorder="1" applyAlignment="1">
      <alignment horizontal="center" vertical="top" wrapText="1"/>
    </xf>
    <xf numFmtId="0" fontId="1" fillId="0" borderId="66" xfId="0" applyFont="1" applyBorder="1" applyAlignment="1">
      <alignment vertical="top" wrapText="1"/>
    </xf>
    <xf numFmtId="0" fontId="14" fillId="0" borderId="67" xfId="0" applyFont="1" applyBorder="1" applyAlignment="1">
      <alignment horizontal="right" vertical="top" wrapText="1"/>
    </xf>
    <xf numFmtId="0" fontId="27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2" fillId="0" borderId="10" xfId="0" applyNumberFormat="1" applyFont="1" applyFill="1" applyBorder="1" applyAlignment="1" applyProtection="1">
      <alignment horizontal="left" vertical="top"/>
      <protection/>
    </xf>
    <xf numFmtId="0" fontId="5" fillId="0" borderId="16" xfId="0" applyNumberFormat="1" applyFont="1" applyFill="1" applyBorder="1" applyAlignment="1" applyProtection="1">
      <alignment horizontal="left" vertical="top" indent="4"/>
      <protection/>
    </xf>
    <xf numFmtId="0" fontId="5" fillId="0" borderId="17" xfId="0" applyNumberFormat="1" applyFont="1" applyFill="1" applyBorder="1" applyAlignment="1" applyProtection="1">
      <alignment horizontal="left" vertical="top" indent="4"/>
      <protection/>
    </xf>
    <xf numFmtId="0" fontId="1" fillId="0" borderId="47" xfId="0" applyFont="1" applyBorder="1" applyAlignment="1">
      <alignment horizontal="center" vertical="top" wrapText="1"/>
    </xf>
    <xf numFmtId="0" fontId="26" fillId="0" borderId="47" xfId="0" applyFont="1" applyBorder="1" applyAlignment="1">
      <alignment horizontal="center" wrapText="1"/>
    </xf>
    <xf numFmtId="0" fontId="54" fillId="0" borderId="67" xfId="0" applyFont="1" applyBorder="1" applyAlignment="1">
      <alignment horizontal="center" wrapText="1"/>
    </xf>
    <xf numFmtId="0" fontId="55" fillId="0" borderId="67" xfId="0" applyFont="1" applyBorder="1" applyAlignment="1">
      <alignment horizontal="center" wrapText="1"/>
    </xf>
    <xf numFmtId="0" fontId="56" fillId="0" borderId="0" xfId="0" applyFont="1" applyAlignment="1">
      <alignment/>
    </xf>
    <xf numFmtId="0" fontId="23" fillId="0" borderId="47" xfId="0" applyFont="1" applyBorder="1" applyAlignment="1">
      <alignment horizontal="center" wrapText="1"/>
    </xf>
    <xf numFmtId="0" fontId="23" fillId="0" borderId="67" xfId="0" applyFont="1" applyBorder="1" applyAlignment="1">
      <alignment horizontal="center" wrapText="1"/>
    </xf>
    <xf numFmtId="0" fontId="1" fillId="0" borderId="67" xfId="0" applyFont="1" applyBorder="1" applyAlignment="1">
      <alignment horizontal="center" wrapText="1"/>
    </xf>
    <xf numFmtId="0" fontId="24" fillId="0" borderId="68" xfId="0" applyFont="1" applyBorder="1" applyAlignment="1">
      <alignment wrapText="1"/>
    </xf>
    <xf numFmtId="0" fontId="24" fillId="0" borderId="46" xfId="0" applyFont="1" applyBorder="1" applyAlignment="1">
      <alignment horizontal="center" wrapText="1"/>
    </xf>
    <xf numFmtId="0" fontId="14" fillId="0" borderId="46" xfId="0" applyFont="1" applyBorder="1" applyAlignment="1">
      <alignment horizontal="center" wrapText="1"/>
    </xf>
    <xf numFmtId="0" fontId="14" fillId="0" borderId="46" xfId="0" applyFont="1" applyBorder="1" applyAlignment="1">
      <alignment horizontal="center" vertical="top" wrapText="1"/>
    </xf>
    <xf numFmtId="0" fontId="24" fillId="0" borderId="40" xfId="0" applyFont="1" applyBorder="1" applyAlignment="1">
      <alignment wrapText="1"/>
    </xf>
    <xf numFmtId="0" fontId="24" fillId="0" borderId="40" xfId="0" applyFont="1" applyBorder="1" applyAlignment="1">
      <alignment horizontal="center" wrapText="1"/>
    </xf>
    <xf numFmtId="0" fontId="14" fillId="0" borderId="40" xfId="0" applyFont="1" applyBorder="1" applyAlignment="1">
      <alignment horizontal="center" wrapText="1"/>
    </xf>
    <xf numFmtId="0" fontId="14" fillId="0" borderId="40" xfId="0" applyFont="1" applyBorder="1" applyAlignment="1">
      <alignment horizontal="center" vertical="top" wrapText="1"/>
    </xf>
    <xf numFmtId="0" fontId="1" fillId="0" borderId="46" xfId="0" applyFont="1" applyBorder="1" applyAlignment="1">
      <alignment horizontal="center" wrapText="1"/>
    </xf>
    <xf numFmtId="0" fontId="1" fillId="0" borderId="46" xfId="0" applyFont="1" applyBorder="1" applyAlignment="1">
      <alignment horizontal="center" vertical="top" wrapText="1"/>
    </xf>
    <xf numFmtId="0" fontId="1" fillId="0" borderId="46" xfId="0" applyFont="1" applyBorder="1" applyAlignment="1">
      <alignment vertical="top" wrapText="1"/>
    </xf>
    <xf numFmtId="0" fontId="23" fillId="0" borderId="40" xfId="0" applyFont="1" applyBorder="1" applyAlignment="1">
      <alignment wrapText="1"/>
    </xf>
    <xf numFmtId="0" fontId="1" fillId="0" borderId="40" xfId="0" applyFont="1" applyBorder="1" applyAlignment="1">
      <alignment horizontal="center" wrapText="1"/>
    </xf>
    <xf numFmtId="0" fontId="1" fillId="0" borderId="40" xfId="0" applyFont="1" applyBorder="1" applyAlignment="1">
      <alignment horizontal="center" vertical="top" wrapText="1"/>
    </xf>
    <xf numFmtId="0" fontId="1" fillId="0" borderId="40" xfId="0" applyFont="1" applyBorder="1" applyAlignment="1">
      <alignment vertical="top" wrapText="1"/>
    </xf>
    <xf numFmtId="0" fontId="23" fillId="0" borderId="69" xfId="0" applyFont="1" applyBorder="1" applyAlignment="1">
      <alignment horizontal="center" wrapText="1"/>
    </xf>
    <xf numFmtId="0" fontId="1" fillId="0" borderId="69" xfId="0" applyFont="1" applyBorder="1" applyAlignment="1">
      <alignment horizontal="center" wrapText="1"/>
    </xf>
    <xf numFmtId="0" fontId="1" fillId="0" borderId="69" xfId="0" applyFont="1" applyBorder="1" applyAlignment="1">
      <alignment horizontal="center" vertical="top" wrapText="1"/>
    </xf>
    <xf numFmtId="0" fontId="24" fillId="0" borderId="69" xfId="0" applyFont="1" applyBorder="1" applyAlignment="1">
      <alignment horizontal="center" wrapText="1"/>
    </xf>
    <xf numFmtId="0" fontId="1" fillId="24" borderId="40" xfId="0" applyFont="1" applyFill="1" applyBorder="1" applyAlignment="1">
      <alignment horizontal="center" wrapText="1"/>
    </xf>
    <xf numFmtId="0" fontId="1" fillId="24" borderId="4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5" fillId="0" borderId="36" xfId="0" applyNumberFormat="1" applyFont="1" applyFill="1" applyBorder="1" applyAlignment="1" applyProtection="1">
      <alignment horizontal="center" vertical="top" wrapText="1"/>
      <protection/>
    </xf>
    <xf numFmtId="0" fontId="24" fillId="0" borderId="68" xfId="0" applyFont="1" applyBorder="1" applyAlignment="1">
      <alignment vertical="top" wrapText="1"/>
    </xf>
    <xf numFmtId="0" fontId="23" fillId="0" borderId="46" xfId="0" applyFont="1" applyBorder="1" applyAlignment="1">
      <alignment horizontal="center" wrapText="1"/>
    </xf>
    <xf numFmtId="0" fontId="23" fillId="0" borderId="40" xfId="0" applyFont="1" applyBorder="1" applyAlignment="1">
      <alignment vertical="top" wrapText="1"/>
    </xf>
    <xf numFmtId="0" fontId="23" fillId="0" borderId="40" xfId="0" applyFont="1" applyBorder="1" applyAlignment="1">
      <alignment horizontal="center" wrapText="1"/>
    </xf>
    <xf numFmtId="0" fontId="1" fillId="24" borderId="69" xfId="0" applyFont="1" applyFill="1" applyBorder="1" applyAlignment="1">
      <alignment horizontal="center" wrapText="1"/>
    </xf>
    <xf numFmtId="0" fontId="14" fillId="24" borderId="46" xfId="0" applyFont="1" applyFill="1" applyBorder="1" applyAlignment="1">
      <alignment horizontal="center" wrapText="1"/>
    </xf>
    <xf numFmtId="0" fontId="57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vertical="top"/>
      <protection/>
    </xf>
    <xf numFmtId="0" fontId="58" fillId="0" borderId="10" xfId="0" applyNumberFormat="1" applyFont="1" applyFill="1" applyBorder="1" applyAlignment="1" applyProtection="1">
      <alignment vertical="top"/>
      <protection/>
    </xf>
    <xf numFmtId="0" fontId="58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57" fillId="0" borderId="12" xfId="0" applyNumberFormat="1" applyFont="1" applyFill="1" applyBorder="1" applyAlignment="1" applyProtection="1">
      <alignment vertical="top"/>
      <protection/>
    </xf>
    <xf numFmtId="0" fontId="3" fillId="0" borderId="30" xfId="0" applyNumberFormat="1" applyFont="1" applyFill="1" applyBorder="1" applyAlignment="1" applyProtection="1">
      <alignment vertical="top"/>
      <protection/>
    </xf>
    <xf numFmtId="0" fontId="58" fillId="0" borderId="30" xfId="0" applyNumberFormat="1" applyFont="1" applyFill="1" applyBorder="1" applyAlignment="1" applyProtection="1">
      <alignment vertical="top"/>
      <protection/>
    </xf>
    <xf numFmtId="0" fontId="60" fillId="0" borderId="12" xfId="0" applyNumberFormat="1" applyFont="1" applyFill="1" applyBorder="1" applyAlignment="1" applyProtection="1">
      <alignment vertical="top"/>
      <protection/>
    </xf>
    <xf numFmtId="0" fontId="57" fillId="0" borderId="12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62" fillId="0" borderId="0" xfId="0" applyNumberFormat="1" applyFont="1" applyFill="1" applyBorder="1" applyAlignment="1" applyProtection="1">
      <alignment vertical="top"/>
      <protection/>
    </xf>
    <xf numFmtId="0" fontId="63" fillId="0" borderId="0" xfId="0" applyNumberFormat="1" applyFont="1" applyFill="1" applyBorder="1" applyAlignment="1" applyProtection="1">
      <alignment vertical="top"/>
      <protection/>
    </xf>
    <xf numFmtId="0" fontId="53" fillId="0" borderId="0" xfId="0" applyNumberFormat="1" applyFont="1" applyFill="1" applyBorder="1" applyAlignment="1" applyProtection="1">
      <alignment vertical="top"/>
      <protection/>
    </xf>
    <xf numFmtId="0" fontId="2" fillId="0" borderId="12" xfId="0" applyNumberFormat="1" applyFont="1" applyFill="1" applyBorder="1" applyAlignment="1" applyProtection="1">
      <alignment vertical="top"/>
      <protection/>
    </xf>
    <xf numFmtId="0" fontId="57" fillId="0" borderId="10" xfId="0" applyNumberFormat="1" applyFont="1" applyFill="1" applyBorder="1" applyAlignment="1" applyProtection="1">
      <alignment horizontal="left" vertical="top"/>
      <protection/>
    </xf>
    <xf numFmtId="0" fontId="5" fillId="0" borderId="36" xfId="0" applyNumberFormat="1" applyFont="1" applyFill="1" applyBorder="1" applyAlignment="1" applyProtection="1">
      <alignment horizontal="center" vertical="top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64" fillId="0" borderId="12" xfId="0" applyNumberFormat="1" applyFont="1" applyFill="1" applyBorder="1" applyAlignment="1" applyProtection="1">
      <alignment horizontal="left" vertical="top" indent="10"/>
      <protection/>
    </xf>
    <xf numFmtId="0" fontId="64" fillId="0" borderId="12" xfId="0" applyNumberFormat="1" applyFont="1" applyFill="1" applyBorder="1" applyAlignment="1" applyProtection="1">
      <alignment horizontal="center" vertical="top"/>
      <protection/>
    </xf>
    <xf numFmtId="0" fontId="65" fillId="0" borderId="12" xfId="0" applyNumberFormat="1" applyFont="1" applyFill="1" applyBorder="1" applyAlignment="1" applyProtection="1">
      <alignment horizontal="center" vertical="top"/>
      <protection/>
    </xf>
    <xf numFmtId="0" fontId="64" fillId="8" borderId="12" xfId="0" applyNumberFormat="1" applyFont="1" applyFill="1" applyBorder="1" applyAlignment="1" applyProtection="1">
      <alignment horizontal="center" vertical="top"/>
      <protection/>
    </xf>
    <xf numFmtId="0" fontId="3" fillId="0" borderId="12" xfId="0" applyNumberFormat="1" applyFont="1" applyFill="1" applyBorder="1" applyAlignment="1" applyProtection="1">
      <alignment horizontal="left" vertical="top"/>
      <protection/>
    </xf>
    <xf numFmtId="0" fontId="3" fillId="0" borderId="12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horizontal="center" vertical="top"/>
      <protection/>
    </xf>
    <xf numFmtId="1" fontId="1" fillId="0" borderId="12" xfId="0" applyNumberFormat="1" applyFont="1" applyFill="1" applyBorder="1" applyAlignment="1" applyProtection="1">
      <alignment horizontal="center" vertical="top"/>
      <protection/>
    </xf>
    <xf numFmtId="1" fontId="1" fillId="8" borderId="12" xfId="0" applyNumberFormat="1" applyFont="1" applyFill="1" applyBorder="1" applyAlignment="1" applyProtection="1">
      <alignment horizontal="center" vertical="top"/>
      <protection/>
    </xf>
    <xf numFmtId="0" fontId="1" fillId="8" borderId="12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0" fontId="5" fillId="0" borderId="44" xfId="0" applyFont="1" applyBorder="1" applyAlignment="1">
      <alignment horizontal="center" vertical="top" wrapText="1"/>
    </xf>
    <xf numFmtId="0" fontId="5" fillId="0" borderId="43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45" xfId="0" applyFont="1" applyBorder="1" applyAlignment="1">
      <alignment horizontal="center" vertical="top" wrapText="1"/>
    </xf>
    <xf numFmtId="0" fontId="5" fillId="0" borderId="44" xfId="0" applyFont="1" applyBorder="1" applyAlignment="1">
      <alignment vertical="top" wrapText="1"/>
    </xf>
    <xf numFmtId="0" fontId="1" fillId="0" borderId="46" xfId="0" applyFont="1" applyBorder="1" applyAlignment="1">
      <alignment horizontal="center" vertical="top" wrapText="1"/>
    </xf>
    <xf numFmtId="0" fontId="0" fillId="0" borderId="40" xfId="0" applyBorder="1" applyAlignment="1">
      <alignment horizontal="center" vertical="top" wrapText="1"/>
    </xf>
    <xf numFmtId="0" fontId="5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/>
      <protection/>
    </xf>
    <xf numFmtId="0" fontId="5" fillId="0" borderId="45" xfId="0" applyFont="1" applyBorder="1" applyAlignment="1">
      <alignment vertical="top" wrapText="1"/>
    </xf>
    <xf numFmtId="0" fontId="5" fillId="0" borderId="43" xfId="0" applyFont="1" applyBorder="1" applyAlignment="1">
      <alignment vertical="top" wrapText="1"/>
    </xf>
    <xf numFmtId="0" fontId="5" fillId="0" borderId="20" xfId="0" applyFont="1" applyBorder="1" applyAlignment="1">
      <alignment horizontal="center" vertical="top" wrapText="1"/>
    </xf>
    <xf numFmtId="0" fontId="21" fillId="0" borderId="0" xfId="0" applyFont="1" applyFill="1" applyBorder="1" applyAlignment="1">
      <alignment/>
    </xf>
    <xf numFmtId="0" fontId="5" fillId="0" borderId="20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35" xfId="0" applyFont="1" applyBorder="1" applyAlignment="1">
      <alignment vertical="top" wrapText="1"/>
    </xf>
    <xf numFmtId="0" fontId="27" fillId="0" borderId="12" xfId="0" applyFont="1" applyBorder="1" applyAlignment="1">
      <alignment horizontal="center" vertical="top" wrapText="1"/>
    </xf>
    <xf numFmtId="0" fontId="27" fillId="0" borderId="17" xfId="0" applyFont="1" applyBorder="1" applyAlignment="1">
      <alignment horizontal="center" vertical="top" wrapText="1"/>
    </xf>
    <xf numFmtId="0" fontId="27" fillId="0" borderId="11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0" fontId="64" fillId="0" borderId="12" xfId="0" applyFont="1" applyBorder="1" applyAlignment="1">
      <alignment vertical="top" wrapText="1"/>
    </xf>
    <xf numFmtId="0" fontId="55" fillId="0" borderId="12" xfId="0" applyFont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24" borderId="12" xfId="0" applyFont="1" applyFill="1" applyBorder="1" applyAlignment="1">
      <alignment horizontal="center" vertical="top" wrapText="1"/>
    </xf>
    <xf numFmtId="0" fontId="1" fillId="24" borderId="12" xfId="0" applyFont="1" applyFill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64" fillId="0" borderId="0" xfId="0" applyFont="1" applyFill="1" applyBorder="1" applyAlignment="1">
      <alignment horizontal="center" vertical="top" wrapText="1"/>
    </xf>
    <xf numFmtId="0" fontId="66" fillId="0" borderId="12" xfId="0" applyFont="1" applyBorder="1" applyAlignment="1">
      <alignment horizontal="center" vertical="top" wrapText="1"/>
    </xf>
    <xf numFmtId="2" fontId="1" fillId="24" borderId="12" xfId="0" applyNumberFormat="1" applyFont="1" applyFill="1" applyBorder="1" applyAlignment="1">
      <alignment horizontal="center" vertical="top" wrapText="1"/>
    </xf>
    <xf numFmtId="0" fontId="1" fillId="24" borderId="11" xfId="0" applyFont="1" applyFill="1" applyBorder="1" applyAlignment="1">
      <alignment horizontal="center" vertical="top" wrapText="1"/>
    </xf>
    <xf numFmtId="0" fontId="67" fillId="0" borderId="0" xfId="0" applyFont="1" applyAlignment="1">
      <alignment/>
    </xf>
    <xf numFmtId="0" fontId="0" fillId="0" borderId="70" xfId="0" applyBorder="1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14" fillId="0" borderId="66" xfId="0" applyFont="1" applyBorder="1" applyAlignment="1">
      <alignment vertical="top" wrapText="1"/>
    </xf>
    <xf numFmtId="0" fontId="0" fillId="0" borderId="67" xfId="0" applyBorder="1" applyAlignment="1">
      <alignment vertical="top" wrapText="1"/>
    </xf>
    <xf numFmtId="1" fontId="67" fillId="0" borderId="0" xfId="0" applyNumberFormat="1" applyFont="1" applyAlignment="1">
      <alignment/>
    </xf>
    <xf numFmtId="0" fontId="68" fillId="0" borderId="0" xfId="0" applyFont="1" applyAlignment="1">
      <alignment/>
    </xf>
    <xf numFmtId="2" fontId="67" fillId="0" borderId="0" xfId="0" applyNumberFormat="1" applyFont="1" applyAlignment="1">
      <alignment/>
    </xf>
    <xf numFmtId="0" fontId="67" fillId="0" borderId="19" xfId="0" applyFont="1" applyBorder="1" applyAlignment="1">
      <alignment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left"/>
    </xf>
    <xf numFmtId="0" fontId="1" fillId="0" borderId="30" xfId="0" applyFont="1" applyBorder="1" applyAlignment="1">
      <alignment/>
    </xf>
    <xf numFmtId="0" fontId="69" fillId="0" borderId="0" xfId="0" applyFont="1" applyFill="1" applyBorder="1" applyAlignment="1">
      <alignment/>
    </xf>
    <xf numFmtId="0" fontId="14" fillId="0" borderId="30" xfId="0" applyFont="1" applyBorder="1" applyAlignment="1">
      <alignment/>
    </xf>
    <xf numFmtId="0" fontId="13" fillId="0" borderId="0" xfId="0" applyFont="1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64" fillId="0" borderId="12" xfId="0" applyFont="1" applyBorder="1" applyAlignment="1">
      <alignment horizontal="center" vertical="top" wrapText="1"/>
    </xf>
    <xf numFmtId="0" fontId="27" fillId="0" borderId="0" xfId="0" applyFont="1" applyAlignment="1">
      <alignment/>
    </xf>
    <xf numFmtId="0" fontId="69" fillId="0" borderId="0" xfId="0" applyFont="1" applyFill="1" applyBorder="1" applyAlignment="1">
      <alignment/>
    </xf>
    <xf numFmtId="0" fontId="5" fillId="0" borderId="12" xfId="0" applyFont="1" applyBorder="1" applyAlignment="1">
      <alignment vertical="top" wrapText="1"/>
    </xf>
    <xf numFmtId="0" fontId="70" fillId="0" borderId="12" xfId="0" applyFont="1" applyBorder="1" applyAlignment="1">
      <alignment horizontal="center" vertical="top" wrapText="1"/>
    </xf>
    <xf numFmtId="0" fontId="71" fillId="0" borderId="12" xfId="0" applyFont="1" applyFill="1" applyBorder="1" applyAlignment="1">
      <alignment horizontal="center" vertical="top" wrapText="1"/>
    </xf>
    <xf numFmtId="0" fontId="70" fillId="0" borderId="12" xfId="0" applyFont="1" applyBorder="1" applyAlignment="1">
      <alignment vertical="top" wrapText="1"/>
    </xf>
    <xf numFmtId="0" fontId="70" fillId="22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64" fillId="0" borderId="12" xfId="0" applyFont="1" applyFill="1" applyBorder="1" applyAlignment="1">
      <alignment horizontal="center" vertical="top" wrapText="1"/>
    </xf>
    <xf numFmtId="0" fontId="64" fillId="0" borderId="16" xfId="0" applyFont="1" applyBorder="1" applyAlignment="1">
      <alignment vertical="top" wrapText="1"/>
    </xf>
    <xf numFmtId="0" fontId="70" fillId="0" borderId="16" xfId="0" applyFont="1" applyBorder="1" applyAlignment="1">
      <alignment horizontal="center" vertical="top" wrapText="1"/>
    </xf>
    <xf numFmtId="0" fontId="64" fillId="0" borderId="16" xfId="0" applyFont="1" applyBorder="1" applyAlignment="1">
      <alignment horizontal="center" vertical="top" wrapText="1"/>
    </xf>
    <xf numFmtId="0" fontId="72" fillId="0" borderId="12" xfId="0" applyFont="1" applyBorder="1" applyAlignment="1">
      <alignment horizontal="center" vertical="top" wrapText="1"/>
    </xf>
    <xf numFmtId="0" fontId="64" fillId="0" borderId="18" xfId="0" applyFont="1" applyBorder="1" applyAlignment="1">
      <alignment vertical="top" wrapText="1"/>
    </xf>
    <xf numFmtId="0" fontId="64" fillId="0" borderId="34" xfId="0" applyFont="1" applyBorder="1" applyAlignment="1">
      <alignment horizontal="center" vertical="top" wrapText="1"/>
    </xf>
    <xf numFmtId="0" fontId="73" fillId="24" borderId="12" xfId="0" applyFont="1" applyFill="1" applyBorder="1" applyAlignment="1">
      <alignment horizontal="center" vertical="top" wrapText="1"/>
    </xf>
    <xf numFmtId="0" fontId="70" fillId="24" borderId="12" xfId="0" applyFont="1" applyFill="1" applyBorder="1" applyAlignment="1">
      <alignment horizontal="center" vertical="top" wrapText="1"/>
    </xf>
    <xf numFmtId="0" fontId="74" fillId="0" borderId="0" xfId="0" applyFont="1" applyAlignment="1">
      <alignment/>
    </xf>
    <xf numFmtId="0" fontId="64" fillId="0" borderId="20" xfId="0" applyFont="1" applyBorder="1" applyAlignment="1">
      <alignment vertical="top" wrapText="1"/>
    </xf>
    <xf numFmtId="0" fontId="70" fillId="0" borderId="17" xfId="0" applyFont="1" applyBorder="1" applyAlignment="1">
      <alignment horizontal="center" vertical="top" wrapText="1"/>
    </xf>
    <xf numFmtId="0" fontId="64" fillId="0" borderId="17" xfId="0" applyFont="1" applyBorder="1" applyAlignment="1">
      <alignment horizontal="center" vertical="top" wrapText="1"/>
    </xf>
    <xf numFmtId="0" fontId="64" fillId="0" borderId="35" xfId="0" applyFont="1" applyBorder="1" applyAlignment="1">
      <alignment horizontal="center" vertical="top" wrapText="1"/>
    </xf>
    <xf numFmtId="0" fontId="70" fillId="0" borderId="0" xfId="0" applyFont="1" applyAlignment="1">
      <alignment horizontal="right"/>
    </xf>
    <xf numFmtId="0" fontId="64" fillId="0" borderId="0" xfId="0" applyFont="1" applyAlignment="1">
      <alignment/>
    </xf>
    <xf numFmtId="0" fontId="70" fillId="0" borderId="0" xfId="0" applyFont="1" applyAlignment="1">
      <alignment horizontal="center"/>
    </xf>
    <xf numFmtId="0" fontId="64" fillId="0" borderId="17" xfId="0" applyFont="1" applyBorder="1" applyAlignment="1">
      <alignment vertical="top" wrapText="1"/>
    </xf>
    <xf numFmtId="0" fontId="64" fillId="0" borderId="0" xfId="0" applyFont="1" applyFill="1" applyBorder="1" applyAlignment="1">
      <alignment/>
    </xf>
    <xf numFmtId="0" fontId="75" fillId="0" borderId="0" xfId="0" applyFont="1" applyAlignment="1">
      <alignment horizontal="left"/>
    </xf>
    <xf numFmtId="0" fontId="7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64" fillId="0" borderId="19" xfId="0" applyFont="1" applyBorder="1" applyAlignment="1">
      <alignment horizontal="center" vertical="top" wrapText="1"/>
    </xf>
    <xf numFmtId="0" fontId="55" fillId="0" borderId="30" xfId="0" applyFont="1" applyBorder="1" applyAlignment="1">
      <alignment horizontal="right" vertical="top" wrapText="1"/>
    </xf>
    <xf numFmtId="0" fontId="55" fillId="0" borderId="36" xfId="0" applyFont="1" applyBorder="1" applyAlignment="1">
      <alignment horizontal="left" vertical="top" wrapText="1"/>
    </xf>
    <xf numFmtId="0" fontId="64" fillId="0" borderId="10" xfId="0" applyFont="1" applyBorder="1" applyAlignment="1">
      <alignment horizontal="center" vertical="top" wrapText="1"/>
    </xf>
    <xf numFmtId="0" fontId="55" fillId="0" borderId="35" xfId="0" applyFont="1" applyBorder="1" applyAlignment="1">
      <alignment horizontal="center" vertical="top" wrapText="1"/>
    </xf>
    <xf numFmtId="0" fontId="55" fillId="0" borderId="17" xfId="0" applyFont="1" applyBorder="1" applyAlignment="1">
      <alignment horizontal="center" vertical="top" wrapText="1"/>
    </xf>
    <xf numFmtId="0" fontId="73" fillId="0" borderId="12" xfId="0" applyFont="1" applyBorder="1" applyAlignment="1">
      <alignment vertical="top" wrapText="1"/>
    </xf>
    <xf numFmtId="0" fontId="77" fillId="0" borderId="0" xfId="0" applyFont="1" applyAlignment="1">
      <alignment/>
    </xf>
    <xf numFmtId="0" fontId="78" fillId="0" borderId="0" xfId="0" applyFont="1" applyAlignment="1">
      <alignment horizontal="center"/>
    </xf>
    <xf numFmtId="0" fontId="64" fillId="0" borderId="0" xfId="0" applyFont="1" applyBorder="1" applyAlignment="1">
      <alignment/>
    </xf>
    <xf numFmtId="0" fontId="64" fillId="0" borderId="10" xfId="0" applyFont="1" applyBorder="1" applyAlignment="1">
      <alignment horizontal="right"/>
    </xf>
    <xf numFmtId="0" fontId="64" fillId="0" borderId="10" xfId="0" applyFont="1" applyBorder="1" applyAlignment="1">
      <alignment/>
    </xf>
    <xf numFmtId="0" fontId="5" fillId="0" borderId="0" xfId="0" applyFont="1" applyAlignment="1">
      <alignment horizontal="right"/>
    </xf>
    <xf numFmtId="0" fontId="79" fillId="0" borderId="0" xfId="0" applyFont="1" applyAlignment="1">
      <alignment/>
    </xf>
    <xf numFmtId="0" fontId="55" fillId="0" borderId="16" xfId="0" applyFont="1" applyBorder="1" applyAlignment="1">
      <alignment horizontal="center" vertical="top" wrapText="1"/>
    </xf>
    <xf numFmtId="0" fontId="55" fillId="0" borderId="19" xfId="0" applyFont="1" applyBorder="1" applyAlignment="1">
      <alignment horizontal="right" vertical="top" wrapText="1"/>
    </xf>
    <xf numFmtId="0" fontId="27" fillId="0" borderId="0" xfId="0" applyFont="1" applyAlignment="1">
      <alignment horizontal="right" vertical="top" wrapText="1"/>
    </xf>
    <xf numFmtId="0" fontId="55" fillId="0" borderId="19" xfId="0" applyFont="1" applyBorder="1" applyAlignment="1">
      <alignment vertical="top" wrapText="1"/>
    </xf>
    <xf numFmtId="0" fontId="0" fillId="0" borderId="43" xfId="0" applyBorder="1" applyAlignment="1">
      <alignment/>
    </xf>
    <xf numFmtId="0" fontId="55" fillId="0" borderId="0" xfId="0" applyFont="1" applyBorder="1" applyAlignment="1">
      <alignment horizontal="right" vertical="top" wrapText="1"/>
    </xf>
    <xf numFmtId="0" fontId="55" fillId="0" borderId="0" xfId="0" applyFont="1" applyBorder="1" applyAlignment="1">
      <alignment horizontal="center" vertical="top" wrapText="1"/>
    </xf>
    <xf numFmtId="0" fontId="55" fillId="0" borderId="11" xfId="0" applyFont="1" applyBorder="1" applyAlignment="1">
      <alignment horizontal="center" vertical="top" wrapText="1"/>
    </xf>
    <xf numFmtId="0" fontId="55" fillId="0" borderId="20" xfId="0" applyFont="1" applyBorder="1" applyAlignment="1">
      <alignment horizontal="center" vertical="top" wrapText="1"/>
    </xf>
    <xf numFmtId="0" fontId="27" fillId="0" borderId="35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76" fillId="0" borderId="12" xfId="0" applyFont="1" applyBorder="1" applyAlignment="1">
      <alignment vertical="top" wrapText="1"/>
    </xf>
    <xf numFmtId="0" fontId="73" fillId="24" borderId="12" xfId="0" applyFont="1" applyFill="1" applyBorder="1" applyAlignment="1">
      <alignment vertical="top" wrapText="1"/>
    </xf>
    <xf numFmtId="0" fontId="80" fillId="0" borderId="0" xfId="0" applyFont="1" applyAlignment="1">
      <alignment/>
    </xf>
    <xf numFmtId="0" fontId="14" fillId="24" borderId="12" xfId="0" applyFont="1" applyFill="1" applyBorder="1" applyAlignment="1">
      <alignment vertical="top" wrapText="1"/>
    </xf>
    <xf numFmtId="0" fontId="79" fillId="0" borderId="0" xfId="0" applyFont="1" applyFill="1" applyBorder="1" applyAlignment="1">
      <alignment/>
    </xf>
    <xf numFmtId="0" fontId="5" fillId="0" borderId="11" xfId="0" applyFont="1" applyBorder="1" applyAlignment="1">
      <alignment horizontal="right" vertical="top" wrapText="1"/>
    </xf>
    <xf numFmtId="0" fontId="5" fillId="0" borderId="36" xfId="0" applyFont="1" applyBorder="1" applyAlignment="1">
      <alignment horizontal="left" vertical="top" wrapText="1"/>
    </xf>
    <xf numFmtId="0" fontId="5" fillId="0" borderId="11" xfId="0" applyFont="1" applyBorder="1" applyAlignment="1">
      <alignment vertical="top" wrapText="1"/>
    </xf>
    <xf numFmtId="0" fontId="5" fillId="0" borderId="30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17" fillId="0" borderId="0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right" vertical="top" wrapText="1"/>
    </xf>
    <xf numFmtId="0" fontId="55" fillId="0" borderId="18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3" fillId="22" borderId="18" xfId="0" applyFont="1" applyFill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34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55" fillId="0" borderId="44" xfId="0" applyFont="1" applyBorder="1" applyAlignment="1">
      <alignment vertical="top" wrapText="1"/>
    </xf>
    <xf numFmtId="0" fontId="14" fillId="22" borderId="44" xfId="0" applyFont="1" applyFill="1" applyBorder="1" applyAlignment="1">
      <alignment vertical="top" wrapText="1"/>
    </xf>
    <xf numFmtId="0" fontId="1" fillId="0" borderId="43" xfId="0" applyFont="1" applyBorder="1" applyAlignment="1">
      <alignment vertical="top" wrapText="1"/>
    </xf>
    <xf numFmtId="0" fontId="1" fillId="0" borderId="45" xfId="0" applyFont="1" applyBorder="1" applyAlignment="1">
      <alignment vertical="top" wrapText="1"/>
    </xf>
    <xf numFmtId="0" fontId="1" fillId="0" borderId="44" xfId="0" applyFont="1" applyBorder="1" applyAlignment="1">
      <alignment vertical="top" wrapText="1"/>
    </xf>
    <xf numFmtId="0" fontId="81" fillId="0" borderId="0" xfId="0" applyFont="1" applyFill="1" applyBorder="1" applyAlignment="1">
      <alignment/>
    </xf>
    <xf numFmtId="0" fontId="14" fillId="22" borderId="19" xfId="0" applyFont="1" applyFill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4" fillId="22" borderId="0" xfId="0" applyFont="1" applyFill="1" applyBorder="1" applyAlignment="1">
      <alignment vertical="top" wrapText="1"/>
    </xf>
    <xf numFmtId="0" fontId="55" fillId="0" borderId="20" xfId="0" applyFont="1" applyBorder="1" applyAlignment="1">
      <alignment vertical="top" wrapText="1"/>
    </xf>
    <xf numFmtId="0" fontId="3" fillId="22" borderId="10" xfId="0" applyFont="1" applyFill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81" fillId="0" borderId="0" xfId="0" applyFont="1" applyBorder="1" applyAlignment="1">
      <alignment/>
    </xf>
    <xf numFmtId="0" fontId="14" fillId="0" borderId="10" xfId="0" applyFont="1" applyBorder="1" applyAlignment="1">
      <alignment vertical="top" wrapText="1"/>
    </xf>
    <xf numFmtId="0" fontId="3" fillId="0" borderId="30" xfId="0" applyFont="1" applyBorder="1" applyAlignment="1">
      <alignment vertical="top" wrapText="1"/>
    </xf>
    <xf numFmtId="0" fontId="1" fillId="0" borderId="12" xfId="0" applyFont="1" applyFill="1" applyBorder="1" applyAlignment="1">
      <alignment horizontal="right" vertical="top" wrapText="1"/>
    </xf>
    <xf numFmtId="0" fontId="3" fillId="0" borderId="12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5" fillId="0" borderId="36" xfId="0" applyFont="1" applyBorder="1" applyAlignment="1">
      <alignment horizontal="center" vertical="top" wrapText="1"/>
    </xf>
    <xf numFmtId="0" fontId="0" fillId="0" borderId="70" xfId="0" applyBorder="1" applyAlignment="1">
      <alignment horizontal="right"/>
    </xf>
    <xf numFmtId="0" fontId="2" fillId="0" borderId="0" xfId="0" applyFont="1" applyAlignment="1">
      <alignment horizontal="right" vertical="top" wrapText="1"/>
    </xf>
    <xf numFmtId="0" fontId="14" fillId="0" borderId="11" xfId="0" applyFont="1" applyBorder="1" applyAlignment="1">
      <alignment vertical="top" wrapText="1"/>
    </xf>
    <xf numFmtId="0" fontId="14" fillId="24" borderId="12" xfId="0" applyFont="1" applyFill="1" applyBorder="1" applyAlignment="1">
      <alignment horizontal="right" vertical="top" wrapText="1"/>
    </xf>
    <xf numFmtId="0" fontId="1" fillId="24" borderId="12" xfId="0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/>
    </xf>
    <xf numFmtId="0" fontId="55" fillId="0" borderId="20" xfId="0" applyFont="1" applyBorder="1" applyAlignment="1">
      <alignment/>
    </xf>
    <xf numFmtId="0" fontId="55" fillId="0" borderId="10" xfId="0" applyFont="1" applyBorder="1" applyAlignment="1">
      <alignment/>
    </xf>
    <xf numFmtId="0" fontId="0" fillId="0" borderId="17" xfId="0" applyBorder="1" applyAlignment="1">
      <alignment/>
    </xf>
    <xf numFmtId="0" fontId="5" fillId="0" borderId="30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5" fillId="0" borderId="30" xfId="0" applyFont="1" applyBorder="1" applyAlignment="1">
      <alignment/>
    </xf>
    <xf numFmtId="0" fontId="10" fillId="0" borderId="0" xfId="0" applyFont="1" applyAlignment="1">
      <alignment horizontal="left"/>
    </xf>
    <xf numFmtId="0" fontId="79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1" fillId="0" borderId="71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2" fillId="22" borderId="12" xfId="0" applyFont="1" applyFill="1" applyBorder="1" applyAlignment="1">
      <alignment horizontal="center" vertical="top" wrapText="1"/>
    </xf>
    <xf numFmtId="0" fontId="21" fillId="0" borderId="0" xfId="0" applyFont="1" applyAlignment="1">
      <alignment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0" fontId="6" fillId="22" borderId="12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79" fillId="0" borderId="12" xfId="0" applyFont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79" fillId="0" borderId="12" xfId="0" applyFont="1" applyFill="1" applyBorder="1" applyAlignment="1">
      <alignment horizontal="center" vertical="top" wrapText="1"/>
    </xf>
    <xf numFmtId="0" fontId="23" fillId="0" borderId="43" xfId="0" applyFont="1" applyBorder="1" applyAlignment="1">
      <alignment horizontal="center" wrapText="1"/>
    </xf>
    <xf numFmtId="0" fontId="23" fillId="0" borderId="39" xfId="0" applyFont="1" applyBorder="1" applyAlignment="1">
      <alignment horizontal="center" wrapText="1"/>
    </xf>
    <xf numFmtId="0" fontId="23" fillId="0" borderId="24" xfId="0" applyFont="1" applyBorder="1" applyAlignment="1">
      <alignment horizontal="center" wrapText="1"/>
    </xf>
    <xf numFmtId="0" fontId="23" fillId="0" borderId="0" xfId="0" applyFont="1" applyAlignment="1">
      <alignment horizontal="justify"/>
    </xf>
    <xf numFmtId="0" fontId="0" fillId="0" borderId="0" xfId="0" applyAlignment="1">
      <alignment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10" fillId="0" borderId="0" xfId="0" applyFont="1" applyAlignment="1">
      <alignment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3" fillId="24" borderId="34" xfId="0" applyFont="1" applyFill="1" applyBorder="1" applyAlignment="1">
      <alignment wrapText="1"/>
    </xf>
    <xf numFmtId="0" fontId="23" fillId="24" borderId="35" xfId="0" applyFont="1" applyFill="1" applyBorder="1" applyAlignment="1">
      <alignment wrapText="1"/>
    </xf>
    <xf numFmtId="0" fontId="0" fillId="0" borderId="0" xfId="0" applyBorder="1" applyAlignment="1">
      <alignment horizontal="right"/>
    </xf>
    <xf numFmtId="0" fontId="23" fillId="0" borderId="36" xfId="0" applyFont="1" applyBorder="1" applyAlignment="1">
      <alignment horizontal="center" wrapText="1"/>
    </xf>
    <xf numFmtId="0" fontId="23" fillId="0" borderId="12" xfId="0" applyFont="1" applyBorder="1" applyAlignment="1">
      <alignment wrapText="1"/>
    </xf>
    <xf numFmtId="0" fontId="23" fillId="0" borderId="12" xfId="0" applyFont="1" applyBorder="1" applyAlignment="1">
      <alignment vertical="top" wrapText="1"/>
    </xf>
    <xf numFmtId="0" fontId="23" fillId="0" borderId="30" xfId="0" applyFont="1" applyBorder="1" applyAlignment="1">
      <alignment horizontal="center" wrapText="1"/>
    </xf>
    <xf numFmtId="0" fontId="23" fillId="0" borderId="14" xfId="0" applyFont="1" applyBorder="1" applyAlignment="1">
      <alignment horizontal="center" wrapText="1"/>
    </xf>
    <xf numFmtId="0" fontId="23" fillId="0" borderId="21" xfId="0" applyFont="1" applyBorder="1" applyAlignment="1">
      <alignment horizontal="center" wrapText="1"/>
    </xf>
    <xf numFmtId="0" fontId="23" fillId="0" borderId="15" xfId="0" applyFont="1" applyBorder="1" applyAlignment="1">
      <alignment horizontal="center" wrapText="1"/>
    </xf>
    <xf numFmtId="0" fontId="23" fillId="0" borderId="14" xfId="0" applyFont="1" applyBorder="1" applyAlignment="1">
      <alignment vertical="top" wrapText="1"/>
    </xf>
    <xf numFmtId="0" fontId="23" fillId="0" borderId="15" xfId="0" applyFont="1" applyBorder="1" applyAlignment="1">
      <alignment vertical="top" wrapText="1"/>
    </xf>
    <xf numFmtId="0" fontId="24" fillId="0" borderId="14" xfId="0" applyFont="1" applyBorder="1" applyAlignment="1">
      <alignment horizontal="center" wrapText="1"/>
    </xf>
    <xf numFmtId="0" fontId="24" fillId="0" borderId="15" xfId="0" applyFont="1" applyBorder="1" applyAlignment="1">
      <alignment horizontal="center" wrapText="1"/>
    </xf>
    <xf numFmtId="0" fontId="23" fillId="0" borderId="14" xfId="0" applyFont="1" applyBorder="1" applyAlignment="1">
      <alignment wrapText="1"/>
    </xf>
    <xf numFmtId="0" fontId="23" fillId="0" borderId="15" xfId="0" applyFont="1" applyBorder="1" applyAlignment="1">
      <alignment wrapText="1"/>
    </xf>
    <xf numFmtId="0" fontId="3" fillId="24" borderId="16" xfId="0" applyFont="1" applyFill="1" applyBorder="1" applyAlignment="1">
      <alignment horizontal="center" wrapText="1"/>
    </xf>
    <xf numFmtId="0" fontId="3" fillId="24" borderId="17" xfId="0" applyFont="1" applyFill="1" applyBorder="1" applyAlignment="1">
      <alignment horizontal="center" wrapText="1"/>
    </xf>
    <xf numFmtId="0" fontId="23" fillId="0" borderId="16" xfId="0" applyFont="1" applyBorder="1" applyAlignment="1">
      <alignment horizontal="center" wrapText="1"/>
    </xf>
    <xf numFmtId="0" fontId="23" fillId="0" borderId="17" xfId="0" applyFont="1" applyBorder="1" applyAlignment="1">
      <alignment horizontal="center" wrapText="1"/>
    </xf>
    <xf numFmtId="0" fontId="29" fillId="24" borderId="16" xfId="0" applyFont="1" applyFill="1" applyBorder="1" applyAlignment="1">
      <alignment horizontal="center" wrapText="1"/>
    </xf>
    <xf numFmtId="0" fontId="29" fillId="24" borderId="17" xfId="0" applyFont="1" applyFill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11" fillId="0" borderId="30" xfId="0" applyFont="1" applyBorder="1" applyAlignment="1">
      <alignment vertical="top" wrapText="1"/>
    </xf>
    <xf numFmtId="0" fontId="11" fillId="0" borderId="36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7" fillId="0" borderId="34" xfId="0" applyFont="1" applyBorder="1" applyAlignment="1">
      <alignment horizontal="center" vertical="top" wrapText="1"/>
    </xf>
    <xf numFmtId="0" fontId="27" fillId="0" borderId="4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4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urchenko1\&#1052;&#1086;&#1080;%20&#1076;&#1086;&#1082;&#1091;&#1084;&#1077;&#1085;&#1090;&#1099;\Zvit\4kv-2016\exel%204kv%202016\&#1044;&#1054;%20&#1055;&#1110;&#1074;&#1076;&#1077;&#1085;&#1085;&#1072;%20&#1058;&#1030;&#1044;&#1043;&#1050;%204%20&#1082;&#1074;.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urchenko1\&#1052;&#1086;&#1080;%20&#1076;&#1086;&#1082;&#1091;&#1084;&#1077;&#1085;&#1090;&#1099;\Zvit\4kv-2015\exel%204kv%202015\&#1063;&#1077;&#1088;&#1085;&#1086;&#1074;&#1080;&#1082;&#1080;%204%20&#1082;&#1074;.2015\&#1044;&#1054;%20&#1047;&#1072;&#1093;&#1110;&#1076;&#1085;&#1072;%20&#1058;&#1030;&#1044;&#1043;&#1050;%204%20&#1082;&#1074;.2015%20&#1096;&#1072;&#1073;&#1083;&#1086;&#1085;%201-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urchenko1\&#1052;&#1086;&#1080;%20&#1076;&#1086;&#1082;&#1091;&#1084;&#1077;&#1085;&#1090;&#1099;\Zvit\4kv-2015\exel%204kv%202015\&#1044;&#1054;%20&#1055;&#1110;&#1074;&#1076;&#1077;&#1085;&#1085;&#1072;%20&#1058;&#1030;&#1044;&#1043;&#1050;%204%20&#1082;&#1074;.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"/>
    </sheetNames>
    <sheetDataSet>
      <sheetData sheetId="0">
        <row r="8">
          <cell r="B8" t="str">
            <v>Підприємство                    ДО "Південна ТІДГК"</v>
          </cell>
          <cell r="E8">
            <v>24616094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"/>
      <sheetName val="Форма 2 "/>
    </sheetNames>
    <sheetDataSet>
      <sheetData sheetId="0">
        <row r="113">
          <cell r="B113" t="str">
            <v>Керівник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"/>
      <sheetName val="форма 2"/>
    </sheetNames>
    <sheetDataSet>
      <sheetData sheetId="0">
        <row r="8">
          <cell r="E8">
            <v>24616094</v>
          </cell>
        </row>
        <row r="9">
          <cell r="E9">
            <v>1210100000</v>
          </cell>
        </row>
      </sheetData>
      <sheetData sheetId="1">
        <row r="3">
          <cell r="B3" t="str">
            <v>Підприємство                    ДО "Південна ТІДГК"</v>
          </cell>
          <cell r="E3">
            <v>24616094</v>
          </cell>
        </row>
        <row r="101">
          <cell r="D101" t="str">
            <v>Мікунова М.В.</v>
          </cell>
        </row>
        <row r="103">
          <cell r="D103" t="str">
            <v>Виноградова Т.О.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G115"/>
  <sheetViews>
    <sheetView showGridLines="0" zoomScalePageLayoutView="0" workbookViewId="0" topLeftCell="A80">
      <selection activeCell="E104" sqref="E104"/>
    </sheetView>
  </sheetViews>
  <sheetFormatPr defaultColWidth="9.00390625" defaultRowHeight="12.75"/>
  <cols>
    <col min="1" max="1" width="2.25390625" style="0" customWidth="1"/>
    <col min="2" max="2" width="57.375" style="0" customWidth="1"/>
    <col min="3" max="3" width="11.00390625" style="0" customWidth="1"/>
    <col min="4" max="4" width="11.875" style="0" customWidth="1"/>
    <col min="5" max="5" width="11.75390625" style="0" customWidth="1"/>
    <col min="6" max="6" width="8.125" style="0" customWidth="1"/>
    <col min="7" max="7" width="0.12890625" style="0" customWidth="1"/>
  </cols>
  <sheetData>
    <row r="1" spans="1:7" ht="9.75" customHeight="1">
      <c r="A1" s="30"/>
      <c r="B1" s="3"/>
      <c r="C1" s="78" t="s">
        <v>15</v>
      </c>
      <c r="E1" s="3"/>
      <c r="G1" s="3"/>
    </row>
    <row r="2" spans="1:7" ht="9" customHeight="1">
      <c r="A2" s="31"/>
      <c r="B2" s="32"/>
      <c r="C2" s="78" t="s">
        <v>16</v>
      </c>
      <c r="E2" s="3"/>
      <c r="G2" s="3"/>
    </row>
    <row r="3" spans="1:7" ht="8.25" customHeight="1">
      <c r="A3" s="3"/>
      <c r="B3" s="3"/>
      <c r="C3" s="78" t="s">
        <v>17</v>
      </c>
      <c r="E3" s="3"/>
      <c r="G3" s="3"/>
    </row>
    <row r="4" spans="1:7" ht="2.25" customHeight="1">
      <c r="A4" s="3"/>
      <c r="B4" s="3"/>
      <c r="C4" s="3"/>
      <c r="D4" s="3"/>
      <c r="E4" s="3"/>
      <c r="F4" s="79"/>
      <c r="G4" s="3"/>
    </row>
    <row r="5" spans="1:7" ht="15" customHeight="1" hidden="1" thickBot="1">
      <c r="A5" s="33"/>
      <c r="B5" s="33"/>
      <c r="C5" s="33"/>
      <c r="D5" s="3"/>
      <c r="E5" s="3"/>
      <c r="F5" s="3"/>
      <c r="G5" s="3"/>
    </row>
    <row r="6" spans="1:7" ht="12" customHeight="1">
      <c r="A6" s="34"/>
      <c r="B6" s="539"/>
      <c r="C6" s="540"/>
      <c r="D6" s="145" t="s">
        <v>18</v>
      </c>
      <c r="E6" s="146"/>
      <c r="F6" s="80"/>
      <c r="G6" s="3"/>
    </row>
    <row r="7" spans="1:7" ht="12" customHeight="1">
      <c r="A7" s="35"/>
      <c r="B7" s="539" t="s">
        <v>19</v>
      </c>
      <c r="C7" s="540"/>
      <c r="D7" s="149"/>
      <c r="E7" s="150" t="s">
        <v>66</v>
      </c>
      <c r="F7" s="14"/>
      <c r="G7" s="20"/>
    </row>
    <row r="8" spans="1:7" ht="17.25" customHeight="1">
      <c r="A8" s="36"/>
      <c r="B8" s="89" t="s">
        <v>166</v>
      </c>
      <c r="C8" s="14" t="s">
        <v>20</v>
      </c>
      <c r="D8" s="4"/>
      <c r="E8" s="152">
        <v>24616094</v>
      </c>
      <c r="F8" s="14"/>
      <c r="G8" s="21"/>
    </row>
    <row r="9" spans="1:7" ht="12.75" customHeight="1">
      <c r="A9" s="37"/>
      <c r="B9" s="110" t="s">
        <v>170</v>
      </c>
      <c r="C9" s="14" t="s">
        <v>21</v>
      </c>
      <c r="D9" s="147"/>
      <c r="E9" s="151">
        <v>1210100000</v>
      </c>
      <c r="F9" s="14"/>
      <c r="G9" s="22"/>
    </row>
    <row r="10" spans="1:7" ht="12.75" customHeight="1">
      <c r="A10" s="38"/>
      <c r="B10" s="110" t="s">
        <v>171</v>
      </c>
      <c r="C10" s="14" t="s">
        <v>22</v>
      </c>
      <c r="D10" s="147"/>
      <c r="E10" s="151">
        <v>425</v>
      </c>
      <c r="F10" s="14"/>
      <c r="G10" s="26"/>
    </row>
    <row r="11" spans="1:7" ht="12.75" customHeight="1">
      <c r="A11" s="38"/>
      <c r="B11" s="110" t="s">
        <v>169</v>
      </c>
      <c r="C11" s="14" t="s">
        <v>23</v>
      </c>
      <c r="D11" s="147"/>
      <c r="E11" s="148" t="s">
        <v>164</v>
      </c>
      <c r="F11" s="14"/>
      <c r="G11" s="27"/>
    </row>
    <row r="12" spans="1:7" ht="14.25" customHeight="1">
      <c r="A12" s="38"/>
      <c r="B12" s="110" t="s">
        <v>98</v>
      </c>
      <c r="C12" s="45"/>
      <c r="D12" s="45"/>
      <c r="E12" s="45"/>
      <c r="F12" s="45"/>
      <c r="G12" s="26"/>
    </row>
    <row r="13" spans="1:7" ht="12.75" customHeight="1">
      <c r="A13" s="38"/>
      <c r="B13" s="89" t="s">
        <v>172</v>
      </c>
      <c r="C13" s="14"/>
      <c r="D13" s="14"/>
      <c r="E13" s="14"/>
      <c r="F13" s="14"/>
      <c r="G13" s="26"/>
    </row>
    <row r="14" spans="1:7" ht="12.75" customHeight="1">
      <c r="A14" s="38"/>
      <c r="B14" s="110" t="s">
        <v>131</v>
      </c>
      <c r="C14" s="45"/>
      <c r="D14" s="45"/>
      <c r="E14" s="45"/>
      <c r="F14" s="45"/>
      <c r="G14" s="26"/>
    </row>
    <row r="15" spans="1:7" ht="12" customHeight="1">
      <c r="A15" s="39"/>
      <c r="B15" s="541" t="s">
        <v>24</v>
      </c>
      <c r="C15" s="541"/>
      <c r="D15" s="541"/>
      <c r="E15" s="541"/>
      <c r="F15" s="541"/>
      <c r="G15" s="26"/>
    </row>
    <row r="16" spans="1:7" ht="12" customHeight="1">
      <c r="A16" s="40"/>
      <c r="B16" s="541" t="s">
        <v>25</v>
      </c>
      <c r="C16" s="542"/>
      <c r="D16" s="153"/>
      <c r="E16" s="154" t="s">
        <v>130</v>
      </c>
      <c r="F16" s="14"/>
      <c r="G16" s="26"/>
    </row>
    <row r="17" spans="1:7" ht="12" customHeight="1">
      <c r="A17" s="38"/>
      <c r="B17" s="541" t="s">
        <v>26</v>
      </c>
      <c r="C17" s="542"/>
      <c r="D17" s="153"/>
      <c r="E17" s="155"/>
      <c r="F17" s="14"/>
      <c r="G17" s="26"/>
    </row>
    <row r="18" spans="1:7" ht="3" customHeight="1">
      <c r="A18" s="41"/>
      <c r="B18" s="36"/>
      <c r="C18" s="25"/>
      <c r="D18" s="26"/>
      <c r="E18" s="26"/>
      <c r="F18" s="26"/>
      <c r="G18" s="26"/>
    </row>
    <row r="19" spans="1:7" ht="15" customHeight="1" hidden="1">
      <c r="A19" s="41"/>
      <c r="B19" s="36"/>
      <c r="C19" s="25"/>
      <c r="D19" s="26"/>
      <c r="E19" s="26"/>
      <c r="F19" s="26"/>
      <c r="G19" s="26"/>
    </row>
    <row r="20" spans="1:7" ht="15" customHeight="1">
      <c r="A20" s="38"/>
      <c r="B20" s="109" t="s">
        <v>27</v>
      </c>
      <c r="C20" s="25"/>
      <c r="D20" s="26"/>
      <c r="E20" s="26"/>
      <c r="F20" s="26"/>
      <c r="G20" s="26"/>
    </row>
    <row r="21" spans="1:7" ht="13.5" customHeight="1">
      <c r="A21" s="38"/>
      <c r="B21" s="109" t="s">
        <v>173</v>
      </c>
      <c r="C21" s="25"/>
      <c r="D21" s="26"/>
      <c r="E21" s="26"/>
      <c r="F21" s="26"/>
      <c r="G21" s="26"/>
    </row>
    <row r="22" spans="1:7" ht="15" customHeight="1" hidden="1" thickBot="1">
      <c r="A22" s="38"/>
      <c r="B22" s="36"/>
      <c r="C22" s="25"/>
      <c r="D22" s="26"/>
      <c r="E22" s="26"/>
      <c r="F22" s="26"/>
      <c r="G22" s="26"/>
    </row>
    <row r="23" spans="1:7" ht="12.75" customHeight="1">
      <c r="A23" s="38"/>
      <c r="B23" s="108" t="s">
        <v>28</v>
      </c>
      <c r="C23" s="540" t="s">
        <v>29</v>
      </c>
      <c r="D23" s="545"/>
      <c r="E23" s="140">
        <v>1801001</v>
      </c>
      <c r="F23" s="26"/>
      <c r="G23" s="26"/>
    </row>
    <row r="24" spans="1:7" ht="2.25" customHeight="1">
      <c r="A24" s="38"/>
      <c r="B24" s="36"/>
      <c r="C24" s="25"/>
      <c r="D24" s="26"/>
      <c r="E24" s="26"/>
      <c r="F24" s="26"/>
      <c r="G24" s="26"/>
    </row>
    <row r="25" spans="1:7" ht="15" customHeight="1" hidden="1">
      <c r="A25" s="41"/>
      <c r="B25" s="36"/>
      <c r="C25" s="25"/>
      <c r="D25" s="26"/>
      <c r="E25" s="26"/>
      <c r="F25" s="26"/>
      <c r="G25" s="26"/>
    </row>
    <row r="26" spans="1:7" ht="32.25" customHeight="1">
      <c r="A26" s="41"/>
      <c r="B26" s="121" t="s">
        <v>0</v>
      </c>
      <c r="C26" s="121" t="s">
        <v>2</v>
      </c>
      <c r="D26" s="121" t="s">
        <v>30</v>
      </c>
      <c r="E26" s="121" t="s">
        <v>14</v>
      </c>
      <c r="F26" s="26"/>
      <c r="G26" s="26"/>
    </row>
    <row r="27" spans="1:7" ht="9.75" customHeight="1">
      <c r="A27" s="38"/>
      <c r="B27" s="98" t="s">
        <v>31</v>
      </c>
      <c r="C27" s="98">
        <v>2</v>
      </c>
      <c r="D27" s="98" t="s">
        <v>32</v>
      </c>
      <c r="E27" s="134">
        <v>4</v>
      </c>
      <c r="F27" s="26"/>
      <c r="G27" s="26"/>
    </row>
    <row r="28" spans="1:7" ht="13.5" customHeight="1">
      <c r="A28" s="38"/>
      <c r="B28" s="71" t="s">
        <v>33</v>
      </c>
      <c r="C28" s="74"/>
      <c r="D28" s="543">
        <f>D30-D31</f>
        <v>0</v>
      </c>
      <c r="E28" s="543">
        <f>E30-E31</f>
        <v>0</v>
      </c>
      <c r="F28" s="26"/>
      <c r="G28" s="26"/>
    </row>
    <row r="29" spans="1:7" ht="12" customHeight="1">
      <c r="A29" s="38"/>
      <c r="B29" s="73" t="s">
        <v>34</v>
      </c>
      <c r="C29" s="75">
        <v>1000</v>
      </c>
      <c r="D29" s="544"/>
      <c r="E29" s="544"/>
      <c r="F29" s="26"/>
      <c r="G29" s="26"/>
    </row>
    <row r="30" spans="1:7" ht="13.5" customHeight="1">
      <c r="A30" s="38"/>
      <c r="B30" s="67" t="s">
        <v>36</v>
      </c>
      <c r="C30" s="68">
        <v>1001</v>
      </c>
      <c r="D30" s="24"/>
      <c r="E30" s="24"/>
      <c r="F30" s="26"/>
      <c r="G30" s="26"/>
    </row>
    <row r="31" spans="1:7" ht="13.5" customHeight="1">
      <c r="A31" s="38"/>
      <c r="B31" s="23" t="s">
        <v>37</v>
      </c>
      <c r="C31" s="60">
        <v>1002</v>
      </c>
      <c r="D31" s="24"/>
      <c r="E31" s="24"/>
      <c r="F31" s="26"/>
      <c r="G31" s="26"/>
    </row>
    <row r="32" spans="1:7" ht="13.5" customHeight="1">
      <c r="A32" s="38"/>
      <c r="B32" s="59" t="s">
        <v>38</v>
      </c>
      <c r="C32" s="61">
        <v>1005</v>
      </c>
      <c r="D32" s="24"/>
      <c r="E32" s="24"/>
      <c r="F32" s="26"/>
      <c r="G32" s="26"/>
    </row>
    <row r="33" spans="1:7" ht="13.5" customHeight="1">
      <c r="A33" s="39"/>
      <c r="B33" s="23" t="s">
        <v>39</v>
      </c>
      <c r="C33" s="60">
        <v>1010</v>
      </c>
      <c r="D33" s="90">
        <f>D34-D35</f>
        <v>4</v>
      </c>
      <c r="E33" s="90">
        <f>E34-E35</f>
        <v>19</v>
      </c>
      <c r="F33" s="26"/>
      <c r="G33" s="26"/>
    </row>
    <row r="34" spans="1:7" ht="13.5" customHeight="1">
      <c r="A34" s="42"/>
      <c r="B34" s="59" t="s">
        <v>36</v>
      </c>
      <c r="C34" s="60">
        <v>1011</v>
      </c>
      <c r="D34" s="24">
        <v>201</v>
      </c>
      <c r="E34" s="24">
        <v>227</v>
      </c>
      <c r="F34" s="26"/>
      <c r="G34" s="26"/>
    </row>
    <row r="35" spans="1:7" ht="13.5" customHeight="1">
      <c r="A35" s="41"/>
      <c r="B35" s="23" t="s">
        <v>40</v>
      </c>
      <c r="C35" s="60">
        <v>1012</v>
      </c>
      <c r="D35" s="24">
        <v>197</v>
      </c>
      <c r="E35" s="24">
        <v>208</v>
      </c>
      <c r="F35" s="26"/>
      <c r="G35" s="26"/>
    </row>
    <row r="36" spans="1:7" ht="13.5" customHeight="1">
      <c r="A36" s="38"/>
      <c r="B36" s="23" t="s">
        <v>41</v>
      </c>
      <c r="C36" s="61">
        <v>1015</v>
      </c>
      <c r="D36" s="23"/>
      <c r="E36" s="24"/>
      <c r="F36" s="26"/>
      <c r="G36" s="26"/>
    </row>
    <row r="37" spans="1:7" ht="13.5" customHeight="1">
      <c r="A37" s="38"/>
      <c r="B37" s="66" t="s">
        <v>42</v>
      </c>
      <c r="C37" s="61">
        <v>1020</v>
      </c>
      <c r="D37" s="23"/>
      <c r="E37" s="24"/>
      <c r="F37" s="26"/>
      <c r="G37" s="26"/>
    </row>
    <row r="38" spans="1:7" ht="13.5" customHeight="1">
      <c r="A38" s="41"/>
      <c r="B38" s="66" t="s">
        <v>43</v>
      </c>
      <c r="C38" s="546">
        <v>1030</v>
      </c>
      <c r="D38" s="547"/>
      <c r="E38" s="548"/>
      <c r="F38" s="26"/>
      <c r="G38" s="26"/>
    </row>
    <row r="39" spans="1:7" ht="13.5" customHeight="1">
      <c r="A39" s="41"/>
      <c r="B39" s="65" t="s">
        <v>44</v>
      </c>
      <c r="C39" s="546"/>
      <c r="D39" s="547"/>
      <c r="E39" s="548"/>
      <c r="F39" s="26"/>
      <c r="G39" s="26"/>
    </row>
    <row r="40" spans="1:7" ht="13.5" customHeight="1">
      <c r="A40" s="40"/>
      <c r="B40" s="65" t="s">
        <v>45</v>
      </c>
      <c r="C40" s="61">
        <v>1035</v>
      </c>
      <c r="D40" s="23"/>
      <c r="E40" s="24"/>
      <c r="F40" s="28"/>
      <c r="G40" s="28"/>
    </row>
    <row r="41" spans="1:7" ht="13.5" customHeight="1">
      <c r="A41" s="41"/>
      <c r="B41" s="23" t="s">
        <v>46</v>
      </c>
      <c r="C41" s="61">
        <v>1040</v>
      </c>
      <c r="D41" s="23"/>
      <c r="E41" s="24"/>
      <c r="F41" s="26"/>
      <c r="G41" s="26"/>
    </row>
    <row r="42" spans="1:7" ht="13.5" customHeight="1">
      <c r="A42" s="38"/>
      <c r="B42" s="23" t="s">
        <v>47</v>
      </c>
      <c r="C42" s="61">
        <v>1045</v>
      </c>
      <c r="D42" s="59"/>
      <c r="E42" s="23"/>
      <c r="F42" s="26"/>
      <c r="G42" s="26"/>
    </row>
    <row r="43" spans="1:7" ht="13.5" customHeight="1">
      <c r="A43" s="38"/>
      <c r="B43" s="23" t="s">
        <v>48</v>
      </c>
      <c r="C43" s="61">
        <v>1090</v>
      </c>
      <c r="D43" s="23"/>
      <c r="E43" s="24"/>
      <c r="F43" s="26"/>
      <c r="G43" s="26"/>
    </row>
    <row r="44" spans="1:7" ht="15" customHeight="1">
      <c r="A44" s="41"/>
      <c r="B44" s="63" t="s">
        <v>49</v>
      </c>
      <c r="C44" s="62">
        <v>1095</v>
      </c>
      <c r="D44" s="91">
        <f>D28+D32+D33+D36+D37+D38+D40+D41+D42+D43</f>
        <v>4</v>
      </c>
      <c r="E44" s="91">
        <f>E28+E32+E33+E36+E37+E38+E40+E41+E42+E43</f>
        <v>19</v>
      </c>
      <c r="F44" s="26"/>
      <c r="G44" s="26"/>
    </row>
    <row r="45" spans="1:7" ht="12" customHeight="1">
      <c r="A45" s="41"/>
      <c r="B45" s="64" t="s">
        <v>50</v>
      </c>
      <c r="C45" s="549">
        <v>1100</v>
      </c>
      <c r="D45" s="128"/>
      <c r="E45" s="130"/>
      <c r="F45" s="26"/>
      <c r="G45" s="26"/>
    </row>
    <row r="46" spans="1:7" ht="12.75" customHeight="1">
      <c r="A46" s="7"/>
      <c r="B46" s="65" t="s">
        <v>51</v>
      </c>
      <c r="C46" s="549"/>
      <c r="D46" s="131">
        <f>D47+D48+D49+D50</f>
        <v>14</v>
      </c>
      <c r="E46" s="132">
        <f>E47+E48+E49+E50</f>
        <v>2</v>
      </c>
      <c r="F46" s="10"/>
      <c r="G46" s="10"/>
    </row>
    <row r="47" spans="1:7" ht="13.5" customHeight="1">
      <c r="A47" s="7"/>
      <c r="B47" s="47" t="s">
        <v>150</v>
      </c>
      <c r="C47" s="122">
        <v>1101</v>
      </c>
      <c r="D47" s="129"/>
      <c r="E47" s="129">
        <v>2</v>
      </c>
      <c r="F47" s="10"/>
      <c r="G47" s="10"/>
    </row>
    <row r="48" spans="1:7" ht="13.5" customHeight="1">
      <c r="A48" s="7"/>
      <c r="B48" s="47" t="s">
        <v>151</v>
      </c>
      <c r="C48" s="122">
        <v>1102</v>
      </c>
      <c r="D48" s="24">
        <v>14</v>
      </c>
      <c r="E48" s="24"/>
      <c r="F48" s="10"/>
      <c r="G48" s="10"/>
    </row>
    <row r="49" spans="1:7" ht="13.5" customHeight="1">
      <c r="A49" s="7"/>
      <c r="B49" s="47" t="s">
        <v>152</v>
      </c>
      <c r="C49" s="122">
        <v>1103</v>
      </c>
      <c r="D49" s="24"/>
      <c r="E49" s="24"/>
      <c r="F49" s="10"/>
      <c r="G49" s="10"/>
    </row>
    <row r="50" spans="1:7" ht="13.5" customHeight="1">
      <c r="A50" s="7"/>
      <c r="B50" s="47" t="s">
        <v>153</v>
      </c>
      <c r="C50" s="122">
        <v>1104</v>
      </c>
      <c r="D50" s="24"/>
      <c r="E50" s="24"/>
      <c r="F50" s="10"/>
      <c r="G50" s="10"/>
    </row>
    <row r="51" spans="1:7" ht="13.5" customHeight="1">
      <c r="A51" s="38"/>
      <c r="B51" s="51" t="s">
        <v>52</v>
      </c>
      <c r="C51" s="57">
        <v>1110</v>
      </c>
      <c r="D51" s="58"/>
      <c r="E51" s="58"/>
      <c r="F51" s="10"/>
      <c r="G51" s="10"/>
    </row>
    <row r="52" spans="1:7" ht="13.5" customHeight="1">
      <c r="A52" s="43"/>
      <c r="B52" s="47" t="s">
        <v>53</v>
      </c>
      <c r="C52" s="49">
        <v>1125</v>
      </c>
      <c r="D52" s="156">
        <f>D53-D54</f>
        <v>0</v>
      </c>
      <c r="E52" s="48"/>
      <c r="F52" s="10"/>
      <c r="G52" s="10"/>
    </row>
    <row r="53" spans="1:7" ht="13.5" customHeight="1">
      <c r="A53" s="43"/>
      <c r="B53" s="50" t="s">
        <v>163</v>
      </c>
      <c r="C53" s="120">
        <v>1126</v>
      </c>
      <c r="D53" s="53"/>
      <c r="E53" s="53"/>
      <c r="F53" s="10"/>
      <c r="G53" s="10"/>
    </row>
    <row r="54" spans="1:7" ht="13.5" customHeight="1">
      <c r="A54" s="43"/>
      <c r="B54" s="50" t="s">
        <v>162</v>
      </c>
      <c r="C54" s="120">
        <v>1127</v>
      </c>
      <c r="D54" s="53"/>
      <c r="E54" s="53"/>
      <c r="F54" s="10"/>
      <c r="G54" s="10"/>
    </row>
    <row r="55" spans="1:7" ht="13.5" customHeight="1">
      <c r="A55" s="15"/>
      <c r="B55" s="50" t="s">
        <v>54</v>
      </c>
      <c r="C55" s="550">
        <v>1130</v>
      </c>
      <c r="D55" s="53"/>
      <c r="E55" s="53"/>
      <c r="F55" s="29"/>
      <c r="G55" s="29"/>
    </row>
    <row r="56" spans="1:7" ht="13.5" customHeight="1">
      <c r="A56" s="3"/>
      <c r="B56" s="51" t="s">
        <v>55</v>
      </c>
      <c r="C56" s="552"/>
      <c r="D56" s="58"/>
      <c r="E56" s="58"/>
      <c r="F56" s="10"/>
      <c r="G56" s="10"/>
    </row>
    <row r="57" spans="1:7" ht="13.5" customHeight="1">
      <c r="A57" s="37"/>
      <c r="B57" s="56" t="s">
        <v>56</v>
      </c>
      <c r="C57" s="46">
        <v>1135</v>
      </c>
      <c r="D57" s="48">
        <v>3</v>
      </c>
      <c r="E57" s="48">
        <v>12</v>
      </c>
      <c r="F57" s="10"/>
      <c r="G57" s="10"/>
    </row>
    <row r="58" spans="1:7" ht="13.5" customHeight="1">
      <c r="A58" s="7"/>
      <c r="B58" s="56" t="s">
        <v>57</v>
      </c>
      <c r="C58" s="46">
        <v>1136</v>
      </c>
      <c r="D58" s="48"/>
      <c r="E58" s="48"/>
      <c r="F58" s="10"/>
      <c r="G58" s="10"/>
    </row>
    <row r="59" spans="1:7" ht="13.5" customHeight="1">
      <c r="A59" s="7"/>
      <c r="B59" s="123" t="s">
        <v>154</v>
      </c>
      <c r="C59" s="122">
        <v>1145</v>
      </c>
      <c r="D59" s="48"/>
      <c r="E59" s="48"/>
      <c r="F59" s="10"/>
      <c r="G59" s="10"/>
    </row>
    <row r="60" spans="1:7" ht="13.5" customHeight="1">
      <c r="A60" s="7"/>
      <c r="B60" s="47" t="s">
        <v>58</v>
      </c>
      <c r="C60" s="49">
        <v>1155</v>
      </c>
      <c r="D60" s="48"/>
      <c r="E60" s="48"/>
      <c r="F60" s="10"/>
      <c r="G60" s="10"/>
    </row>
    <row r="61" spans="1:7" ht="13.5" customHeight="1">
      <c r="A61" s="7"/>
      <c r="B61" s="47" t="s">
        <v>59</v>
      </c>
      <c r="C61" s="49">
        <v>1160</v>
      </c>
      <c r="D61" s="48"/>
      <c r="E61" s="48"/>
      <c r="F61" s="10"/>
      <c r="G61" s="10"/>
    </row>
    <row r="62" spans="1:7" ht="13.5" customHeight="1">
      <c r="A62" s="7"/>
      <c r="B62" s="47" t="s">
        <v>60</v>
      </c>
      <c r="C62" s="49">
        <v>1165</v>
      </c>
      <c r="D62" s="92">
        <f>D63+D64</f>
        <v>21</v>
      </c>
      <c r="E62" s="92">
        <f>E63+E64</f>
        <v>191</v>
      </c>
      <c r="F62" s="10"/>
      <c r="G62" s="10"/>
    </row>
    <row r="63" spans="1:7" ht="13.5" customHeight="1">
      <c r="A63" s="7"/>
      <c r="B63" s="47" t="s">
        <v>155</v>
      </c>
      <c r="C63" s="49">
        <v>1166</v>
      </c>
      <c r="D63" s="48"/>
      <c r="E63" s="48"/>
      <c r="F63" s="10"/>
      <c r="G63" s="10"/>
    </row>
    <row r="64" spans="1:7" ht="13.5" customHeight="1">
      <c r="A64" s="7"/>
      <c r="B64" s="47" t="s">
        <v>156</v>
      </c>
      <c r="C64" s="49">
        <v>1167</v>
      </c>
      <c r="D64" s="48">
        <v>21</v>
      </c>
      <c r="E64" s="48">
        <v>191</v>
      </c>
      <c r="F64" s="10"/>
      <c r="G64" s="10"/>
    </row>
    <row r="65" spans="1:7" ht="13.5" customHeight="1">
      <c r="A65" s="7"/>
      <c r="B65" s="47" t="s">
        <v>61</v>
      </c>
      <c r="C65" s="46">
        <v>1170</v>
      </c>
      <c r="D65" s="48"/>
      <c r="E65" s="48"/>
      <c r="F65" s="10"/>
      <c r="G65" s="10"/>
    </row>
    <row r="66" spans="1:7" ht="13.5" customHeight="1">
      <c r="A66" s="7"/>
      <c r="B66" s="47" t="s">
        <v>62</v>
      </c>
      <c r="C66" s="46">
        <v>1190</v>
      </c>
      <c r="D66" s="48"/>
      <c r="E66" s="48"/>
      <c r="F66" s="17"/>
      <c r="G66" s="17"/>
    </row>
    <row r="67" spans="1:7" ht="13.5" customHeight="1">
      <c r="A67" s="38"/>
      <c r="B67" s="54" t="s">
        <v>63</v>
      </c>
      <c r="C67" s="55">
        <v>1195</v>
      </c>
      <c r="D67" s="92">
        <f>D46+D52+D56+D57+D59+D60+D61+D62+D65+D66</f>
        <v>38</v>
      </c>
      <c r="E67" s="92">
        <f>E46+E52+E56+E57+E59+E60+E61+E62+E65+E66</f>
        <v>205</v>
      </c>
      <c r="F67" s="10"/>
      <c r="G67" s="10"/>
    </row>
    <row r="68" spans="1:7" ht="13.5" customHeight="1">
      <c r="A68" s="39"/>
      <c r="B68" s="69" t="s">
        <v>64</v>
      </c>
      <c r="C68" s="69">
        <v>1200</v>
      </c>
      <c r="D68" s="50"/>
      <c r="E68" s="53"/>
      <c r="F68" s="10"/>
      <c r="G68" s="10"/>
    </row>
    <row r="69" spans="1:7" ht="13.5" customHeight="1">
      <c r="A69" s="44"/>
      <c r="B69" s="76" t="s">
        <v>65</v>
      </c>
      <c r="C69" s="77">
        <v>1300</v>
      </c>
      <c r="D69" s="135">
        <f>D68+D67+D44</f>
        <v>42</v>
      </c>
      <c r="E69" s="135">
        <f>E68+E67+E44</f>
        <v>224</v>
      </c>
      <c r="F69" s="17"/>
      <c r="G69" s="17"/>
    </row>
    <row r="70" spans="1:7" ht="15" customHeight="1">
      <c r="A70" s="19"/>
      <c r="B70" s="19"/>
      <c r="C70" s="19"/>
      <c r="D70" s="17"/>
      <c r="E70" s="17"/>
      <c r="F70" s="17"/>
      <c r="G70" s="17"/>
    </row>
    <row r="71" spans="1:7" ht="15" customHeight="1">
      <c r="A71" s="3"/>
      <c r="B71" s="3"/>
      <c r="C71" s="3"/>
      <c r="D71" s="10"/>
      <c r="E71" s="10"/>
      <c r="F71" s="10"/>
      <c r="G71" s="10">
        <f>E52+E56+E57+E59+E60</f>
        <v>12</v>
      </c>
    </row>
    <row r="72" spans="1:7" ht="25.5" customHeight="1">
      <c r="A72" s="3"/>
      <c r="B72" s="550" t="s">
        <v>1</v>
      </c>
      <c r="C72" s="52" t="s">
        <v>4</v>
      </c>
      <c r="D72" s="550" t="s">
        <v>30</v>
      </c>
      <c r="E72" s="550" t="s">
        <v>14</v>
      </c>
      <c r="F72" s="3"/>
      <c r="G72" s="3"/>
    </row>
    <row r="73" spans="1:7" ht="12.75">
      <c r="A73" s="3"/>
      <c r="B73" s="551"/>
      <c r="C73" s="84" t="s">
        <v>5</v>
      </c>
      <c r="D73" s="551"/>
      <c r="E73" s="551"/>
      <c r="F73" s="3"/>
      <c r="G73" s="10"/>
    </row>
    <row r="74" spans="1:7" ht="12.75">
      <c r="A74" s="3"/>
      <c r="B74" s="85">
        <v>1</v>
      </c>
      <c r="C74" s="60">
        <v>2</v>
      </c>
      <c r="D74" s="72">
        <v>3</v>
      </c>
      <c r="E74" s="133">
        <v>4</v>
      </c>
      <c r="F74" s="3"/>
      <c r="G74" s="3"/>
    </row>
    <row r="75" spans="1:7" ht="18" customHeight="1">
      <c r="A75" s="3"/>
      <c r="B75" s="64" t="s">
        <v>67</v>
      </c>
      <c r="C75" s="74"/>
      <c r="D75" s="128"/>
      <c r="E75" s="130"/>
      <c r="F75" s="3"/>
      <c r="G75" s="3"/>
    </row>
    <row r="76" spans="1:7" ht="13.5" customHeight="1">
      <c r="A76" s="3"/>
      <c r="B76" s="65" t="s">
        <v>68</v>
      </c>
      <c r="C76" s="75">
        <v>1400</v>
      </c>
      <c r="D76" s="129"/>
      <c r="E76" s="129"/>
      <c r="F76" s="3"/>
      <c r="G76" s="3"/>
    </row>
    <row r="77" spans="1:7" ht="13.5" customHeight="1">
      <c r="A77" s="3"/>
      <c r="B77" s="51" t="s">
        <v>69</v>
      </c>
      <c r="C77" s="57">
        <v>1405</v>
      </c>
      <c r="D77" s="58"/>
      <c r="E77" s="58"/>
      <c r="F77" s="3"/>
      <c r="G77" s="3"/>
    </row>
    <row r="78" spans="1:7" ht="13.5" customHeight="1">
      <c r="A78" s="3"/>
      <c r="B78" s="47" t="s">
        <v>70</v>
      </c>
      <c r="C78" s="46">
        <v>1410</v>
      </c>
      <c r="D78" s="48"/>
      <c r="E78" s="48"/>
      <c r="F78" s="3"/>
      <c r="G78" s="3"/>
    </row>
    <row r="79" spans="1:7" ht="13.5" customHeight="1">
      <c r="A79" s="3"/>
      <c r="B79" s="47" t="s">
        <v>71</v>
      </c>
      <c r="C79" s="46">
        <v>1415</v>
      </c>
      <c r="D79" s="48"/>
      <c r="E79" s="48"/>
      <c r="F79" s="3"/>
      <c r="G79" s="3"/>
    </row>
    <row r="80" spans="1:7" ht="13.5" customHeight="1">
      <c r="A80" s="3"/>
      <c r="B80" s="47" t="s">
        <v>72</v>
      </c>
      <c r="C80" s="46">
        <v>1420</v>
      </c>
      <c r="D80" s="48"/>
      <c r="E80" s="48"/>
      <c r="F80" s="3"/>
      <c r="G80" s="3"/>
    </row>
    <row r="81" spans="1:7" ht="13.5" customHeight="1">
      <c r="A81" s="3"/>
      <c r="B81" s="47" t="s">
        <v>73</v>
      </c>
      <c r="C81" s="46">
        <v>1425</v>
      </c>
      <c r="D81" s="46"/>
      <c r="E81" s="46"/>
      <c r="F81" s="3"/>
      <c r="G81" s="3"/>
    </row>
    <row r="82" spans="1:7" ht="13.5" customHeight="1">
      <c r="A82" s="3"/>
      <c r="B82" s="47" t="s">
        <v>74</v>
      </c>
      <c r="C82" s="46">
        <v>1430</v>
      </c>
      <c r="D82" s="46"/>
      <c r="E82" s="46"/>
      <c r="F82" s="3"/>
      <c r="G82" s="3"/>
    </row>
    <row r="83" spans="1:7" ht="13.5" customHeight="1">
      <c r="A83" s="3"/>
      <c r="B83" s="54" t="s">
        <v>75</v>
      </c>
      <c r="C83" s="69">
        <v>1495</v>
      </c>
      <c r="D83" s="93">
        <f>D76+D77+D78+D79+D80+D81+D82+D75</f>
        <v>0</v>
      </c>
      <c r="E83" s="93">
        <f>E76+E77+E78+E79+E80+E81+E82+E75</f>
        <v>0</v>
      </c>
      <c r="F83" s="3"/>
      <c r="G83" s="3"/>
    </row>
    <row r="84" spans="1:7" ht="20.25" customHeight="1">
      <c r="A84" s="3"/>
      <c r="B84" s="86" t="s">
        <v>76</v>
      </c>
      <c r="C84" s="74"/>
      <c r="D84" s="66" t="s">
        <v>35</v>
      </c>
      <c r="E84" s="125"/>
      <c r="F84" s="3"/>
      <c r="G84" s="3"/>
    </row>
    <row r="85" spans="1:7" ht="13.5" customHeight="1">
      <c r="A85" s="3"/>
      <c r="B85" s="87" t="s">
        <v>77</v>
      </c>
      <c r="C85" s="75">
        <v>1500</v>
      </c>
      <c r="D85" s="65"/>
      <c r="E85" s="126"/>
      <c r="F85" s="3"/>
      <c r="G85" s="3"/>
    </row>
    <row r="86" spans="1:7" ht="13.5" customHeight="1">
      <c r="A86" s="3"/>
      <c r="B86" s="47" t="s">
        <v>3</v>
      </c>
      <c r="C86" s="57">
        <v>1510</v>
      </c>
      <c r="D86" s="51"/>
      <c r="E86" s="48"/>
      <c r="F86" s="3"/>
      <c r="G86" s="3"/>
    </row>
    <row r="87" spans="1:7" ht="13.5" customHeight="1">
      <c r="A87" s="3"/>
      <c r="B87" s="47" t="s">
        <v>78</v>
      </c>
      <c r="C87" s="46">
        <v>1515</v>
      </c>
      <c r="D87" s="48"/>
      <c r="E87" s="48"/>
      <c r="F87" s="3"/>
      <c r="G87" s="3"/>
    </row>
    <row r="88" spans="1:7" ht="13.5" customHeight="1">
      <c r="A88" s="3"/>
      <c r="B88" s="47" t="s">
        <v>79</v>
      </c>
      <c r="C88" s="46">
        <v>1520</v>
      </c>
      <c r="D88" s="48"/>
      <c r="E88" s="48"/>
      <c r="F88" s="3"/>
      <c r="G88" s="3"/>
    </row>
    <row r="89" spans="1:7" ht="13.5" customHeight="1">
      <c r="A89" s="3"/>
      <c r="B89" s="47" t="s">
        <v>157</v>
      </c>
      <c r="C89" s="122">
        <v>1521</v>
      </c>
      <c r="D89" s="48"/>
      <c r="E89" s="48"/>
      <c r="F89" s="3"/>
      <c r="G89" s="3"/>
    </row>
    <row r="90" spans="1:7" ht="13.5" customHeight="1">
      <c r="A90" s="3"/>
      <c r="B90" s="47" t="s">
        <v>80</v>
      </c>
      <c r="C90" s="46">
        <v>1525</v>
      </c>
      <c r="D90" s="48"/>
      <c r="E90" s="48"/>
      <c r="F90" s="3"/>
      <c r="G90" s="3"/>
    </row>
    <row r="91" spans="1:7" ht="13.5" customHeight="1">
      <c r="A91" s="3"/>
      <c r="B91" s="54" t="s">
        <v>81</v>
      </c>
      <c r="C91" s="69">
        <v>1595</v>
      </c>
      <c r="D91" s="93">
        <f>D85+D86+D87+D88+D90</f>
        <v>0</v>
      </c>
      <c r="E91" s="93">
        <f>E85+E86+E87+E88+E90</f>
        <v>0</v>
      </c>
      <c r="F91" s="3"/>
      <c r="G91" s="3"/>
    </row>
    <row r="92" spans="1:7" ht="18" customHeight="1">
      <c r="A92" s="3"/>
      <c r="B92" s="86" t="s">
        <v>82</v>
      </c>
      <c r="C92" s="74"/>
      <c r="D92" s="66" t="s">
        <v>35</v>
      </c>
      <c r="E92" s="125"/>
      <c r="F92" s="3"/>
      <c r="G92" s="3"/>
    </row>
    <row r="93" spans="2:5" ht="13.5" customHeight="1">
      <c r="B93" s="87" t="s">
        <v>83</v>
      </c>
      <c r="C93" s="75">
        <v>1600</v>
      </c>
      <c r="D93" s="126"/>
      <c r="E93" s="126"/>
    </row>
    <row r="94" spans="2:5" ht="13.5" customHeight="1">
      <c r="B94" s="50" t="s">
        <v>84</v>
      </c>
      <c r="C94" s="551">
        <v>1610</v>
      </c>
      <c r="D94" s="553"/>
      <c r="E94" s="553"/>
    </row>
    <row r="95" spans="2:5" ht="13.5" customHeight="1">
      <c r="B95" s="81" t="s">
        <v>85</v>
      </c>
      <c r="C95" s="552"/>
      <c r="D95" s="554"/>
      <c r="E95" s="554"/>
    </row>
    <row r="96" spans="2:5" ht="13.5" customHeight="1">
      <c r="B96" s="56" t="s">
        <v>86</v>
      </c>
      <c r="C96" s="46">
        <v>1615</v>
      </c>
      <c r="D96" s="48">
        <v>27</v>
      </c>
      <c r="E96" s="48">
        <v>9</v>
      </c>
    </row>
    <row r="97" spans="2:5" ht="13.5" customHeight="1">
      <c r="B97" s="56" t="s">
        <v>87</v>
      </c>
      <c r="C97" s="46">
        <v>1620</v>
      </c>
      <c r="D97" s="48"/>
      <c r="E97" s="48"/>
    </row>
    <row r="98" spans="2:5" ht="13.5" customHeight="1">
      <c r="B98" s="56" t="s">
        <v>57</v>
      </c>
      <c r="C98" s="46">
        <v>1621</v>
      </c>
      <c r="D98" s="48"/>
      <c r="E98" s="48"/>
    </row>
    <row r="99" spans="2:5" ht="13.5" customHeight="1">
      <c r="B99" s="56" t="s">
        <v>88</v>
      </c>
      <c r="C99" s="46">
        <v>1625</v>
      </c>
      <c r="D99" s="48"/>
      <c r="E99" s="48"/>
    </row>
    <row r="100" spans="2:5" ht="13.5" customHeight="1">
      <c r="B100" s="56" t="s">
        <v>89</v>
      </c>
      <c r="C100" s="46">
        <v>1630</v>
      </c>
      <c r="D100" s="48"/>
      <c r="E100" s="48"/>
    </row>
    <row r="101" spans="2:5" ht="13.5" customHeight="1">
      <c r="B101" s="47" t="s">
        <v>158</v>
      </c>
      <c r="C101" s="122">
        <v>1635</v>
      </c>
      <c r="D101" s="48"/>
      <c r="E101" s="48"/>
    </row>
    <row r="102" spans="2:5" ht="13.5" customHeight="1">
      <c r="B102" s="47" t="s">
        <v>159</v>
      </c>
      <c r="C102" s="122">
        <v>1645</v>
      </c>
      <c r="D102" s="48">
        <v>12</v>
      </c>
      <c r="E102" s="48"/>
    </row>
    <row r="103" spans="2:5" ht="13.5" customHeight="1">
      <c r="B103" s="47" t="s">
        <v>90</v>
      </c>
      <c r="C103" s="49">
        <v>1660</v>
      </c>
      <c r="D103" s="48">
        <v>3</v>
      </c>
      <c r="E103" s="48">
        <v>215</v>
      </c>
    </row>
    <row r="104" spans="2:5" ht="13.5" customHeight="1">
      <c r="B104" s="47" t="s">
        <v>91</v>
      </c>
      <c r="C104" s="46">
        <v>1665</v>
      </c>
      <c r="D104" s="48"/>
      <c r="E104" s="48"/>
    </row>
    <row r="105" spans="2:5" ht="13.5" customHeight="1">
      <c r="B105" s="47" t="s">
        <v>92</v>
      </c>
      <c r="C105" s="46">
        <v>1690</v>
      </c>
      <c r="D105" s="48"/>
      <c r="E105" s="48"/>
    </row>
    <row r="106" spans="2:5" ht="13.5" customHeight="1">
      <c r="B106" s="54" t="s">
        <v>93</v>
      </c>
      <c r="C106" s="55">
        <v>1695</v>
      </c>
      <c r="D106" s="92">
        <f>D93+D94+D96+D97+D99+D100+D103+D104+D105+D101+D102</f>
        <v>42</v>
      </c>
      <c r="E106" s="92">
        <f>E93+E94+E96+E97+E99+E100+E103+E104+E105+E101+E102</f>
        <v>224</v>
      </c>
    </row>
    <row r="107" spans="2:5" ht="18.75" customHeight="1">
      <c r="B107" s="69" t="s">
        <v>94</v>
      </c>
      <c r="C107" s="555">
        <v>1700</v>
      </c>
      <c r="D107" s="557"/>
      <c r="E107" s="553"/>
    </row>
    <row r="108" spans="2:5" ht="13.5" customHeight="1">
      <c r="B108" s="70" t="s">
        <v>95</v>
      </c>
      <c r="C108" s="556"/>
      <c r="D108" s="558"/>
      <c r="E108" s="554"/>
    </row>
    <row r="109" spans="2:5" ht="13.5" customHeight="1">
      <c r="B109" s="54" t="s">
        <v>96</v>
      </c>
      <c r="C109" s="55">
        <v>1900</v>
      </c>
      <c r="D109" s="136">
        <f>D107+D106+D91+D83</f>
        <v>42</v>
      </c>
      <c r="E109" s="136">
        <f>E107+E106+E91+E83</f>
        <v>224</v>
      </c>
    </row>
    <row r="110" spans="2:5" ht="12.75">
      <c r="B110" s="127"/>
      <c r="D110" s="5"/>
      <c r="E110" s="16"/>
    </row>
    <row r="111" spans="2:5" ht="12.75">
      <c r="B111" s="82"/>
      <c r="D111" s="5"/>
      <c r="E111" s="5"/>
    </row>
    <row r="112" spans="2:5" ht="12.75">
      <c r="B112" s="82"/>
      <c r="C112" s="5"/>
      <c r="D112" s="5"/>
      <c r="E112" s="5"/>
    </row>
    <row r="113" spans="2:5" ht="12.75">
      <c r="B113" s="83" t="s">
        <v>165</v>
      </c>
      <c r="C113" s="12"/>
      <c r="D113" s="5" t="s">
        <v>167</v>
      </c>
      <c r="E113" s="5"/>
    </row>
    <row r="114" spans="2:5" ht="12.75">
      <c r="B114" s="5"/>
      <c r="C114" s="5"/>
      <c r="D114" s="5"/>
      <c r="E114" s="5"/>
    </row>
    <row r="115" spans="2:5" ht="12.75">
      <c r="B115" s="83" t="s">
        <v>97</v>
      </c>
      <c r="C115" s="12"/>
      <c r="D115" s="5" t="s">
        <v>168</v>
      </c>
      <c r="E115" s="5"/>
    </row>
  </sheetData>
  <sheetProtection/>
  <mergeCells count="22">
    <mergeCell ref="C55:C56"/>
    <mergeCell ref="C107:C108"/>
    <mergeCell ref="D107:D108"/>
    <mergeCell ref="E107:E108"/>
    <mergeCell ref="E94:E95"/>
    <mergeCell ref="E72:E73"/>
    <mergeCell ref="B72:B73"/>
    <mergeCell ref="D72:D73"/>
    <mergeCell ref="C94:C95"/>
    <mergeCell ref="D94:D95"/>
    <mergeCell ref="C38:C39"/>
    <mergeCell ref="D38:D39"/>
    <mergeCell ref="E38:E39"/>
    <mergeCell ref="C45:C46"/>
    <mergeCell ref="B17:C17"/>
    <mergeCell ref="D28:D29"/>
    <mergeCell ref="E28:E29"/>
    <mergeCell ref="C23:D23"/>
    <mergeCell ref="B6:C6"/>
    <mergeCell ref="B7:C7"/>
    <mergeCell ref="B15:F15"/>
    <mergeCell ref="B16:C16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  <rowBreaks count="1" manualBreakCount="1">
    <brk id="69" max="16" man="1"/>
  </rowBreaks>
  <colBreaks count="1" manualBreakCount="1">
    <brk id="5" max="10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B1:M103"/>
  <sheetViews>
    <sheetView showGridLines="0" zoomScalePageLayoutView="0" workbookViewId="0" topLeftCell="A1">
      <selection activeCell="D84" sqref="D84"/>
    </sheetView>
  </sheetViews>
  <sheetFormatPr defaultColWidth="9.00390625" defaultRowHeight="12.75"/>
  <cols>
    <col min="1" max="1" width="2.875" style="0" customWidth="1"/>
    <col min="2" max="2" width="51.375" style="0" customWidth="1"/>
    <col min="3" max="3" width="7.25390625" style="0" customWidth="1"/>
    <col min="4" max="4" width="16.75390625" style="0" customWidth="1"/>
    <col min="5" max="5" width="16.125" style="0" customWidth="1"/>
    <col min="6" max="6" width="2.75390625" style="0" customWidth="1"/>
    <col min="7" max="7" width="4.00390625" style="0" customWidth="1"/>
    <col min="8" max="8" width="11.625" style="0" customWidth="1"/>
  </cols>
  <sheetData>
    <row r="1" spans="2:7" ht="10.5" customHeight="1">
      <c r="B1" s="539"/>
      <c r="C1" s="539"/>
      <c r="D1" s="2"/>
      <c r="E1" s="140" t="s">
        <v>18</v>
      </c>
      <c r="F1" s="106"/>
      <c r="G1" s="2"/>
    </row>
    <row r="2" spans="4:6" ht="15" customHeight="1">
      <c r="D2" s="88" t="s">
        <v>19</v>
      </c>
      <c r="E2" s="141" t="s">
        <v>66</v>
      </c>
      <c r="F2" s="14"/>
    </row>
    <row r="3" spans="2:6" ht="17.25" customHeight="1">
      <c r="B3" s="89" t="str">
        <f>'[1]форма 1'!B8</f>
        <v>Підприємство                    ДО "Південна ТІДГК"</v>
      </c>
      <c r="C3" s="1"/>
      <c r="D3" s="13" t="s">
        <v>20</v>
      </c>
      <c r="E3" s="142">
        <f>'[1]форма 1'!E8</f>
        <v>24616094</v>
      </c>
      <c r="F3" s="14"/>
    </row>
    <row r="4" spans="2:6" ht="7.5" customHeight="1">
      <c r="B4" s="18"/>
      <c r="C4" s="18"/>
      <c r="D4" s="107"/>
      <c r="E4" s="18"/>
      <c r="F4" s="18"/>
    </row>
    <row r="5" ht="12.75" hidden="1">
      <c r="B5" s="16"/>
    </row>
    <row r="6" ht="12.75" hidden="1"/>
    <row r="7" ht="12.75" hidden="1"/>
    <row r="8" ht="16.5">
      <c r="B8" s="109" t="s">
        <v>129</v>
      </c>
    </row>
    <row r="9" ht="16.5">
      <c r="B9" s="109" t="s">
        <v>635</v>
      </c>
    </row>
    <row r="10" spans="2:5" ht="13.5" customHeight="1">
      <c r="B10" s="144" t="s">
        <v>128</v>
      </c>
      <c r="D10" s="13" t="s">
        <v>29</v>
      </c>
      <c r="E10" s="143">
        <v>1801003</v>
      </c>
    </row>
    <row r="11" ht="3.75" customHeight="1"/>
    <row r="12" ht="12.75">
      <c r="B12" s="94" t="s">
        <v>99</v>
      </c>
    </row>
    <row r="13" ht="3" customHeight="1">
      <c r="B13" s="94"/>
    </row>
    <row r="14" ht="10.5" customHeight="1" hidden="1">
      <c r="E14" s="99"/>
    </row>
    <row r="15" spans="2:13" ht="11.25" customHeight="1">
      <c r="B15" s="100" t="s">
        <v>100</v>
      </c>
      <c r="C15" s="101" t="s">
        <v>4</v>
      </c>
      <c r="D15" s="101" t="s">
        <v>101</v>
      </c>
      <c r="E15" s="102" t="s">
        <v>127</v>
      </c>
      <c r="F15" s="5"/>
      <c r="G15" s="5"/>
      <c r="H15" s="3"/>
      <c r="I15" s="3"/>
      <c r="J15" s="3"/>
      <c r="K15" s="3"/>
      <c r="L15" s="3"/>
      <c r="M15" s="3"/>
    </row>
    <row r="16" spans="2:13" ht="20.25" customHeight="1">
      <c r="B16" s="103"/>
      <c r="C16" s="104" t="s">
        <v>5</v>
      </c>
      <c r="D16" s="104" t="s">
        <v>102</v>
      </c>
      <c r="E16" s="105" t="s">
        <v>103</v>
      </c>
      <c r="F16" s="5"/>
      <c r="G16" s="5"/>
      <c r="H16" s="137"/>
      <c r="I16" s="3"/>
      <c r="J16" s="3"/>
      <c r="K16" s="3"/>
      <c r="L16" s="3"/>
      <c r="M16" s="3"/>
    </row>
    <row r="17" spans="2:13" ht="12.75">
      <c r="B17" s="57" t="s">
        <v>31</v>
      </c>
      <c r="C17" s="57" t="s">
        <v>104</v>
      </c>
      <c r="D17" s="57" t="s">
        <v>32</v>
      </c>
      <c r="E17" s="57" t="s">
        <v>105</v>
      </c>
      <c r="F17" s="5"/>
      <c r="G17" s="5"/>
      <c r="H17" s="137"/>
      <c r="I17" s="3"/>
      <c r="J17" s="3"/>
      <c r="K17" s="3"/>
      <c r="L17" s="3"/>
      <c r="M17" s="3"/>
    </row>
    <row r="18" spans="2:13" ht="12.75">
      <c r="B18" s="124" t="s">
        <v>160</v>
      </c>
      <c r="C18" s="57"/>
      <c r="D18" s="57"/>
      <c r="E18" s="57"/>
      <c r="F18" s="5"/>
      <c r="G18" s="5"/>
      <c r="H18" s="137"/>
      <c r="I18" s="3"/>
      <c r="J18" s="3"/>
      <c r="K18" s="3"/>
      <c r="L18" s="3"/>
      <c r="M18" s="3"/>
    </row>
    <row r="19" spans="2:13" ht="15.75">
      <c r="B19" s="124" t="s">
        <v>161</v>
      </c>
      <c r="C19" s="57"/>
      <c r="D19" s="165"/>
      <c r="E19" s="57"/>
      <c r="F19" s="5"/>
      <c r="G19" s="5"/>
      <c r="H19" s="3"/>
      <c r="I19" s="3"/>
      <c r="J19" s="3"/>
      <c r="K19" s="3"/>
      <c r="L19" s="3"/>
      <c r="M19" s="3"/>
    </row>
    <row r="20" spans="2:7" ht="15.75" customHeight="1">
      <c r="B20" s="47" t="s">
        <v>106</v>
      </c>
      <c r="C20" s="122">
        <v>2000</v>
      </c>
      <c r="D20" s="166">
        <v>1000</v>
      </c>
      <c r="E20" s="160">
        <v>1083</v>
      </c>
      <c r="F20" s="5"/>
      <c r="G20" s="5"/>
    </row>
    <row r="21" spans="2:7" ht="15.75" customHeight="1">
      <c r="B21" s="47" t="s">
        <v>107</v>
      </c>
      <c r="C21" s="159">
        <v>2050</v>
      </c>
      <c r="D21" s="166">
        <v>1000</v>
      </c>
      <c r="E21" s="157">
        <v>1083</v>
      </c>
      <c r="F21" s="5"/>
      <c r="G21" s="5"/>
    </row>
    <row r="22" spans="2:7" ht="15.75" customHeight="1">
      <c r="B22" s="96" t="s">
        <v>108</v>
      </c>
      <c r="C22" s="561">
        <v>2090</v>
      </c>
      <c r="D22" s="559">
        <f>D20-D21</f>
        <v>0</v>
      </c>
      <c r="E22" s="559">
        <f>E20-E21</f>
        <v>0</v>
      </c>
      <c r="F22" s="5"/>
      <c r="G22" s="5"/>
    </row>
    <row r="23" spans="2:7" ht="15.75" customHeight="1">
      <c r="B23" s="87" t="s">
        <v>109</v>
      </c>
      <c r="C23" s="562"/>
      <c r="D23" s="560"/>
      <c r="E23" s="560"/>
      <c r="F23" s="5"/>
      <c r="G23" s="5"/>
    </row>
    <row r="24" spans="2:5" ht="15.75" customHeight="1">
      <c r="B24" s="47" t="s">
        <v>110</v>
      </c>
      <c r="C24" s="161">
        <v>2095</v>
      </c>
      <c r="D24" s="166"/>
      <c r="E24" s="158"/>
    </row>
    <row r="25" spans="2:5" ht="15.75" customHeight="1">
      <c r="B25" s="47" t="s">
        <v>111</v>
      </c>
      <c r="C25" s="122">
        <v>2120</v>
      </c>
      <c r="D25" s="166"/>
      <c r="E25" s="160"/>
    </row>
    <row r="26" spans="2:5" ht="15.75" customHeight="1">
      <c r="B26" s="47" t="s">
        <v>112</v>
      </c>
      <c r="C26" s="122">
        <v>2130</v>
      </c>
      <c r="D26" s="166"/>
      <c r="E26" s="162"/>
    </row>
    <row r="27" spans="2:5" ht="15.75" customHeight="1">
      <c r="B27" s="47" t="s">
        <v>6</v>
      </c>
      <c r="C27" s="122">
        <v>2150</v>
      </c>
      <c r="D27" s="166"/>
      <c r="E27" s="162"/>
    </row>
    <row r="28" spans="2:5" ht="15.75" customHeight="1">
      <c r="B28" s="47" t="s">
        <v>113</v>
      </c>
      <c r="C28" s="159">
        <v>2180</v>
      </c>
      <c r="D28" s="166"/>
      <c r="E28" s="162"/>
    </row>
    <row r="29" spans="2:5" ht="15.75" customHeight="1">
      <c r="B29" s="96" t="s">
        <v>114</v>
      </c>
      <c r="C29" s="561">
        <v>2190</v>
      </c>
      <c r="D29" s="559">
        <f>D22+D25-D26-D28</f>
        <v>0</v>
      </c>
      <c r="E29" s="559">
        <f>E22+E25-E26-E28</f>
        <v>0</v>
      </c>
    </row>
    <row r="30" spans="2:5" ht="15.75" customHeight="1">
      <c r="B30" s="87" t="s">
        <v>109</v>
      </c>
      <c r="C30" s="562"/>
      <c r="D30" s="560"/>
      <c r="E30" s="560"/>
    </row>
    <row r="31" spans="2:5" ht="15.75" customHeight="1">
      <c r="B31" s="47" t="s">
        <v>115</v>
      </c>
      <c r="C31" s="161">
        <v>2195</v>
      </c>
      <c r="D31" s="170">
        <f>-(D22+D25-D26-D28)</f>
        <v>0</v>
      </c>
      <c r="E31" s="170">
        <f>-(E22+E25-E26-E28)</f>
        <v>0</v>
      </c>
    </row>
    <row r="32" spans="2:5" ht="15.75" customHeight="1">
      <c r="B32" s="47" t="s">
        <v>116</v>
      </c>
      <c r="C32" s="122">
        <v>2200</v>
      </c>
      <c r="D32" s="166"/>
      <c r="E32" s="160"/>
    </row>
    <row r="33" spans="2:5" ht="15.75" customHeight="1">
      <c r="B33" s="47" t="s">
        <v>117</v>
      </c>
      <c r="C33" s="122">
        <v>2220</v>
      </c>
      <c r="D33" s="166"/>
      <c r="E33" s="160"/>
    </row>
    <row r="34" spans="2:5" ht="15.75" customHeight="1">
      <c r="B34" s="47" t="s">
        <v>8</v>
      </c>
      <c r="C34" s="122">
        <v>2240</v>
      </c>
      <c r="D34" s="166"/>
      <c r="E34" s="160"/>
    </row>
    <row r="35" spans="2:5" ht="15.75" customHeight="1">
      <c r="B35" s="47" t="s">
        <v>118</v>
      </c>
      <c r="C35" s="122">
        <v>2250</v>
      </c>
      <c r="D35" s="166"/>
      <c r="E35" s="162"/>
    </row>
    <row r="36" spans="2:5" ht="15.75" customHeight="1">
      <c r="B36" s="47" t="s">
        <v>119</v>
      </c>
      <c r="C36" s="122">
        <v>2255</v>
      </c>
      <c r="D36" s="166"/>
      <c r="E36" s="162"/>
    </row>
    <row r="37" spans="2:5" ht="15.75" customHeight="1">
      <c r="B37" s="47" t="s">
        <v>120</v>
      </c>
      <c r="C37" s="159">
        <v>2270</v>
      </c>
      <c r="D37" s="166"/>
      <c r="E37" s="157"/>
    </row>
    <row r="38" spans="2:5" ht="15.75" customHeight="1">
      <c r="B38" s="96" t="s">
        <v>121</v>
      </c>
      <c r="C38" s="561">
        <v>2290</v>
      </c>
      <c r="D38" s="168"/>
      <c r="E38" s="563">
        <f>-E31+E34-E35-E37</f>
        <v>0</v>
      </c>
    </row>
    <row r="39" spans="2:5" ht="15.75" customHeight="1">
      <c r="B39" s="97" t="s">
        <v>122</v>
      </c>
      <c r="C39" s="562"/>
      <c r="D39" s="168">
        <f>D29+D34-D35-D37</f>
        <v>0</v>
      </c>
      <c r="E39" s="564"/>
    </row>
    <row r="40" spans="2:5" ht="15.75" customHeight="1">
      <c r="B40" s="56" t="s">
        <v>123</v>
      </c>
      <c r="C40" s="163">
        <v>2295</v>
      </c>
      <c r="D40" s="166"/>
      <c r="E40" s="158"/>
    </row>
    <row r="41" spans="2:5" ht="15.75" customHeight="1">
      <c r="B41" s="47" t="s">
        <v>124</v>
      </c>
      <c r="C41" s="122">
        <v>2300</v>
      </c>
      <c r="D41" s="166"/>
      <c r="E41" s="160"/>
    </row>
    <row r="42" spans="2:5" ht="24" customHeight="1">
      <c r="B42" s="95" t="s">
        <v>125</v>
      </c>
      <c r="C42" s="159">
        <v>2305</v>
      </c>
      <c r="D42" s="166"/>
      <c r="E42" s="157"/>
    </row>
    <row r="43" spans="2:5" ht="15.75" customHeight="1">
      <c r="B43" s="96" t="s">
        <v>126</v>
      </c>
      <c r="C43" s="565">
        <v>2350</v>
      </c>
      <c r="D43" s="168"/>
      <c r="E43" s="559">
        <f>E38-E41</f>
        <v>0</v>
      </c>
    </row>
    <row r="44" spans="2:7" ht="15.75" customHeight="1">
      <c r="B44" s="87" t="s">
        <v>109</v>
      </c>
      <c r="C44" s="566"/>
      <c r="D44" s="168">
        <f>D39-D41</f>
        <v>0</v>
      </c>
      <c r="E44" s="560"/>
      <c r="G44" s="139" t="e">
        <f>#REF!-#REF!+#REF!-#REF!-#REF!+#REF!-#REF!-#REF!</f>
        <v>#REF!</v>
      </c>
    </row>
    <row r="45" spans="2:5" ht="15.75" customHeight="1">
      <c r="B45" s="47" t="s">
        <v>110</v>
      </c>
      <c r="C45" s="163">
        <v>2355</v>
      </c>
      <c r="D45" s="169">
        <f>D40+D41</f>
        <v>0</v>
      </c>
      <c r="E45" s="169">
        <f>E40+E41</f>
        <v>0</v>
      </c>
    </row>
    <row r="46" ht="6.75" customHeight="1">
      <c r="G46" s="2"/>
    </row>
    <row r="47" ht="12.75" hidden="1">
      <c r="G47" s="2"/>
    </row>
    <row r="48" ht="12.75" hidden="1">
      <c r="G48" s="2"/>
    </row>
    <row r="49" ht="12.75" hidden="1">
      <c r="G49" s="2"/>
    </row>
    <row r="50" ht="12.75" hidden="1">
      <c r="G50" s="2"/>
    </row>
    <row r="51" ht="12.75" hidden="1">
      <c r="G51" s="2"/>
    </row>
    <row r="52" ht="12.75" hidden="1">
      <c r="G52" s="2"/>
    </row>
    <row r="53" ht="12.75" hidden="1">
      <c r="G53" s="2"/>
    </row>
    <row r="54" ht="12.75" hidden="1">
      <c r="G54" s="2"/>
    </row>
    <row r="55" spans="2:7" ht="12.75">
      <c r="B55" s="94" t="s">
        <v>132</v>
      </c>
      <c r="G55" s="2"/>
    </row>
    <row r="56" spans="2:7" ht="12" customHeight="1">
      <c r="B56" s="94"/>
      <c r="G56" s="2"/>
    </row>
    <row r="57" spans="3:7" ht="12.75" hidden="1">
      <c r="C57" s="9"/>
      <c r="D57" s="9"/>
      <c r="E57" s="99"/>
      <c r="G57" s="2"/>
    </row>
    <row r="58" spans="2:7" ht="12.75">
      <c r="B58" s="100" t="s">
        <v>100</v>
      </c>
      <c r="C58" s="101" t="s">
        <v>4</v>
      </c>
      <c r="D58" s="101" t="s">
        <v>101</v>
      </c>
      <c r="E58" s="102" t="s">
        <v>127</v>
      </c>
      <c r="G58" s="2"/>
    </row>
    <row r="59" spans="2:7" ht="22.5">
      <c r="B59" s="103"/>
      <c r="C59" s="104" t="s">
        <v>5</v>
      </c>
      <c r="D59" s="104" t="s">
        <v>102</v>
      </c>
      <c r="E59" s="105" t="s">
        <v>103</v>
      </c>
      <c r="G59" s="2"/>
    </row>
    <row r="60" spans="2:7" ht="12.75">
      <c r="B60" s="57" t="s">
        <v>31</v>
      </c>
      <c r="C60" s="57" t="s">
        <v>104</v>
      </c>
      <c r="D60" s="57" t="s">
        <v>32</v>
      </c>
      <c r="E60" s="57" t="s">
        <v>105</v>
      </c>
      <c r="G60" s="2"/>
    </row>
    <row r="61" spans="2:5" ht="13.5" customHeight="1">
      <c r="B61" s="111" t="s">
        <v>133</v>
      </c>
      <c r="C61" s="49">
        <v>2400</v>
      </c>
      <c r="D61" s="49"/>
      <c r="E61" s="49"/>
    </row>
    <row r="62" spans="2:5" ht="13.5" customHeight="1">
      <c r="B62" s="111" t="s">
        <v>134</v>
      </c>
      <c r="C62" s="49">
        <v>2405</v>
      </c>
      <c r="D62" s="49"/>
      <c r="E62" s="49"/>
    </row>
    <row r="63" spans="2:5" ht="13.5" customHeight="1">
      <c r="B63" s="111" t="s">
        <v>135</v>
      </c>
      <c r="C63" s="46">
        <v>2410</v>
      </c>
      <c r="D63" s="49"/>
      <c r="E63" s="49"/>
    </row>
    <row r="64" spans="2:5" ht="13.5" customHeight="1">
      <c r="B64" s="111" t="s">
        <v>136</v>
      </c>
      <c r="C64" s="49">
        <v>2415</v>
      </c>
      <c r="D64" s="49"/>
      <c r="E64" s="49"/>
    </row>
    <row r="65" spans="2:5" ht="13.5" customHeight="1">
      <c r="B65" s="111" t="s">
        <v>137</v>
      </c>
      <c r="C65" s="49">
        <v>2445</v>
      </c>
      <c r="D65" s="49"/>
      <c r="E65" s="49"/>
    </row>
    <row r="66" spans="2:5" ht="13.5" customHeight="1">
      <c r="B66" s="112" t="s">
        <v>138</v>
      </c>
      <c r="C66" s="113">
        <v>2450</v>
      </c>
      <c r="D66" s="138">
        <f>D61+D62+D63+D64+D65</f>
        <v>0</v>
      </c>
      <c r="E66" s="138">
        <f>E61+E62+E63+E64+E65</f>
        <v>0</v>
      </c>
    </row>
    <row r="67" spans="2:5" ht="13.5" customHeight="1">
      <c r="B67" s="111" t="s">
        <v>139</v>
      </c>
      <c r="C67" s="49">
        <v>2455</v>
      </c>
      <c r="D67" s="49"/>
      <c r="E67" s="49"/>
    </row>
    <row r="68" spans="2:5" ht="13.5" customHeight="1">
      <c r="B68" s="112" t="s">
        <v>140</v>
      </c>
      <c r="C68" s="113">
        <v>2460</v>
      </c>
      <c r="D68" s="49">
        <f>D66-D67</f>
        <v>0</v>
      </c>
      <c r="E68" s="49">
        <f>E66-E67</f>
        <v>0</v>
      </c>
    </row>
    <row r="69" spans="2:5" ht="15.75" customHeight="1">
      <c r="B69" s="112" t="s">
        <v>141</v>
      </c>
      <c r="C69" s="113">
        <v>2465</v>
      </c>
      <c r="D69" s="138">
        <f>D68+D44-D45</f>
        <v>0</v>
      </c>
      <c r="E69" s="138">
        <f>E68+E43-E45</f>
        <v>0</v>
      </c>
    </row>
    <row r="70" ht="12.75">
      <c r="G70" s="2"/>
    </row>
    <row r="71" ht="12.75">
      <c r="G71" s="2"/>
    </row>
    <row r="72" ht="12.75">
      <c r="G72" s="2"/>
    </row>
    <row r="73" spans="2:7" ht="12.75">
      <c r="B73" s="94" t="s">
        <v>142</v>
      </c>
      <c r="G73" s="2"/>
    </row>
    <row r="74" spans="2:7" ht="12.75">
      <c r="B74" s="94"/>
      <c r="G74" s="2"/>
    </row>
    <row r="75" spans="5:7" ht="12.75">
      <c r="E75" s="99"/>
      <c r="G75" s="2"/>
    </row>
    <row r="76" spans="2:7" ht="12.75">
      <c r="B76" s="100" t="s">
        <v>143</v>
      </c>
      <c r="C76" s="116" t="s">
        <v>4</v>
      </c>
      <c r="D76" s="101" t="s">
        <v>101</v>
      </c>
      <c r="E76" s="102" t="s">
        <v>127</v>
      </c>
      <c r="G76" s="2"/>
    </row>
    <row r="77" spans="2:7" ht="20.25" customHeight="1">
      <c r="B77" s="103"/>
      <c r="C77" s="117" t="s">
        <v>5</v>
      </c>
      <c r="D77" s="104" t="s">
        <v>102</v>
      </c>
      <c r="E77" s="105" t="s">
        <v>103</v>
      </c>
      <c r="G77" s="2"/>
    </row>
    <row r="78" spans="2:5" ht="12.75">
      <c r="B78" s="57" t="s">
        <v>31</v>
      </c>
      <c r="C78" s="57" t="s">
        <v>104</v>
      </c>
      <c r="D78" s="57" t="s">
        <v>32</v>
      </c>
      <c r="E78" s="57" t="s">
        <v>105</v>
      </c>
    </row>
    <row r="79" spans="2:5" ht="16.5" customHeight="1">
      <c r="B79" s="114" t="s">
        <v>9</v>
      </c>
      <c r="C79" s="46">
        <v>2500</v>
      </c>
      <c r="D79" s="167">
        <v>36</v>
      </c>
      <c r="E79" s="167">
        <v>130</v>
      </c>
    </row>
    <row r="80" spans="2:5" ht="16.5" customHeight="1">
      <c r="B80" s="114" t="s">
        <v>10</v>
      </c>
      <c r="C80" s="46">
        <v>2505</v>
      </c>
      <c r="D80" s="167">
        <v>494</v>
      </c>
      <c r="E80" s="167">
        <v>699</v>
      </c>
    </row>
    <row r="81" spans="2:9" ht="16.5" customHeight="1">
      <c r="B81" s="114" t="s">
        <v>11</v>
      </c>
      <c r="C81" s="46">
        <v>2510</v>
      </c>
      <c r="D81" s="167">
        <v>109</v>
      </c>
      <c r="E81" s="167">
        <v>155</v>
      </c>
      <c r="I81" s="8"/>
    </row>
    <row r="82" spans="2:5" ht="16.5" customHeight="1">
      <c r="B82" s="114" t="s">
        <v>12</v>
      </c>
      <c r="C82" s="46">
        <v>2515</v>
      </c>
      <c r="D82" s="167">
        <v>11</v>
      </c>
      <c r="E82" s="167">
        <v>2</v>
      </c>
    </row>
    <row r="83" spans="2:5" ht="16.5" customHeight="1">
      <c r="B83" s="114" t="s">
        <v>7</v>
      </c>
      <c r="C83" s="46">
        <v>2520</v>
      </c>
      <c r="D83" s="167">
        <v>336</v>
      </c>
      <c r="E83" s="167">
        <v>111</v>
      </c>
    </row>
    <row r="84" spans="2:7" ht="16.5" customHeight="1">
      <c r="B84" s="115" t="s">
        <v>13</v>
      </c>
      <c r="C84" s="55">
        <v>2550</v>
      </c>
      <c r="D84" s="164">
        <f>D79+D81+D80+D82+D83</f>
        <v>986</v>
      </c>
      <c r="E84" s="164">
        <f>E79+E81+E80+E82+E83</f>
        <v>1097</v>
      </c>
      <c r="F84" s="5"/>
      <c r="G84" s="5"/>
    </row>
    <row r="85" spans="2:7" ht="12.75">
      <c r="B85" s="94"/>
      <c r="E85" s="5"/>
      <c r="F85" s="5"/>
      <c r="G85" s="11"/>
    </row>
    <row r="86" spans="2:7" ht="12.75">
      <c r="B86" s="94"/>
      <c r="E86" s="5"/>
      <c r="F86" s="5"/>
      <c r="G86" s="11"/>
    </row>
    <row r="87" spans="2:7" ht="12.75">
      <c r="B87" s="94" t="s">
        <v>144</v>
      </c>
      <c r="E87" s="5"/>
      <c r="F87" s="5"/>
      <c r="G87" s="11"/>
    </row>
    <row r="88" spans="2:7" ht="12.75">
      <c r="B88" s="94"/>
      <c r="G88" s="2"/>
    </row>
    <row r="89" spans="2:7" ht="12.75">
      <c r="B89" s="9"/>
      <c r="C89" s="9"/>
      <c r="D89" s="9"/>
      <c r="E89" s="99"/>
      <c r="G89" s="2"/>
    </row>
    <row r="90" spans="2:7" ht="12.75">
      <c r="B90" s="118" t="s">
        <v>143</v>
      </c>
      <c r="C90" s="101" t="s">
        <v>4</v>
      </c>
      <c r="D90" s="101" t="s">
        <v>101</v>
      </c>
      <c r="E90" s="102" t="s">
        <v>127</v>
      </c>
      <c r="G90" s="2"/>
    </row>
    <row r="91" spans="2:7" ht="19.5" customHeight="1">
      <c r="B91" s="119"/>
      <c r="C91" s="104" t="s">
        <v>5</v>
      </c>
      <c r="D91" s="104" t="s">
        <v>102</v>
      </c>
      <c r="E91" s="105" t="s">
        <v>103</v>
      </c>
      <c r="G91" s="2"/>
    </row>
    <row r="92" spans="2:5" ht="12.75">
      <c r="B92" s="57" t="s">
        <v>31</v>
      </c>
      <c r="C92" s="57" t="s">
        <v>104</v>
      </c>
      <c r="D92" s="57" t="s">
        <v>32</v>
      </c>
      <c r="E92" s="57" t="s">
        <v>105</v>
      </c>
    </row>
    <row r="93" spans="2:5" ht="16.5" customHeight="1">
      <c r="B93" s="47" t="s">
        <v>145</v>
      </c>
      <c r="C93" s="46">
        <v>2600</v>
      </c>
      <c r="D93" s="46" t="s">
        <v>35</v>
      </c>
      <c r="E93" s="46" t="s">
        <v>35</v>
      </c>
    </row>
    <row r="94" spans="2:5" ht="16.5" customHeight="1">
      <c r="B94" s="47" t="s">
        <v>146</v>
      </c>
      <c r="C94" s="46">
        <v>2605</v>
      </c>
      <c r="D94" s="46" t="s">
        <v>35</v>
      </c>
      <c r="E94" s="46" t="s">
        <v>35</v>
      </c>
    </row>
    <row r="95" spans="2:5" ht="16.5" customHeight="1">
      <c r="B95" s="47" t="s">
        <v>147</v>
      </c>
      <c r="C95" s="46">
        <v>2610</v>
      </c>
      <c r="D95" s="46" t="s">
        <v>35</v>
      </c>
      <c r="E95" s="46" t="s">
        <v>35</v>
      </c>
    </row>
    <row r="96" spans="2:5" ht="16.5" customHeight="1">
      <c r="B96" s="47" t="s">
        <v>148</v>
      </c>
      <c r="C96" s="46">
        <v>2615</v>
      </c>
      <c r="D96" s="46" t="s">
        <v>35</v>
      </c>
      <c r="E96" s="46" t="s">
        <v>35</v>
      </c>
    </row>
    <row r="97" spans="2:5" ht="16.5" customHeight="1">
      <c r="B97" s="47" t="s">
        <v>149</v>
      </c>
      <c r="C97" s="46">
        <v>2650</v>
      </c>
      <c r="D97" s="46" t="s">
        <v>35</v>
      </c>
      <c r="E97" s="46" t="s">
        <v>35</v>
      </c>
    </row>
    <row r="98" ht="15.75">
      <c r="B98" s="6"/>
    </row>
    <row r="99" ht="15.75">
      <c r="B99" s="6"/>
    </row>
    <row r="101" spans="2:5" ht="13.5" customHeight="1">
      <c r="B101" s="83" t="s">
        <v>165</v>
      </c>
      <c r="C101" s="12"/>
      <c r="D101" s="5" t="s">
        <v>167</v>
      </c>
      <c r="E101" s="5"/>
    </row>
    <row r="102" spans="2:5" ht="12.75">
      <c r="B102" s="5"/>
      <c r="C102" s="5"/>
      <c r="D102" s="5"/>
      <c r="E102" s="5"/>
    </row>
    <row r="103" spans="2:5" ht="12.75">
      <c r="B103" s="83" t="s">
        <v>97</v>
      </c>
      <c r="C103" s="12"/>
      <c r="D103" s="5" t="s">
        <v>168</v>
      </c>
      <c r="E103" s="5"/>
    </row>
  </sheetData>
  <sheetProtection/>
  <mergeCells count="11">
    <mergeCell ref="C43:C44"/>
    <mergeCell ref="E43:E44"/>
    <mergeCell ref="C29:C30"/>
    <mergeCell ref="D29:D30"/>
    <mergeCell ref="E29:E30"/>
    <mergeCell ref="B1:C1"/>
    <mergeCell ref="D22:D23"/>
    <mergeCell ref="C38:C39"/>
    <mergeCell ref="E38:E39"/>
    <mergeCell ref="C22:C23"/>
    <mergeCell ref="E22:E23"/>
  </mergeCells>
  <printOptions/>
  <pageMargins left="0.7874015748031497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U79"/>
  <sheetViews>
    <sheetView showGridLines="0" zoomScaleSheetLayoutView="100" zoomScalePageLayoutView="0" workbookViewId="0" topLeftCell="A51">
      <selection activeCell="D69" sqref="D69"/>
    </sheetView>
  </sheetViews>
  <sheetFormatPr defaultColWidth="9.00390625" defaultRowHeight="12.75"/>
  <cols>
    <col min="1" max="1" width="0.74609375" style="0" customWidth="1"/>
    <col min="2" max="2" width="55.875" style="0" customWidth="1"/>
    <col min="3" max="3" width="6.125" style="0" customWidth="1"/>
    <col min="4" max="4" width="15.25390625" style="0" customWidth="1"/>
    <col min="5" max="5" width="15.75390625" style="0" customWidth="1"/>
    <col min="6" max="6" width="0.875" style="0" customWidth="1"/>
    <col min="7" max="7" width="1.75390625" style="0" hidden="1" customWidth="1"/>
    <col min="8" max="8" width="0.875" style="0" customWidth="1"/>
    <col min="11" max="11" width="3.25390625" style="0" customWidth="1"/>
    <col min="12" max="12" width="3.625" style="0" customWidth="1"/>
    <col min="14" max="14" width="6.25390625" style="0" customWidth="1"/>
    <col min="16" max="16" width="10.875" style="0" customWidth="1"/>
    <col min="17" max="17" width="10.25390625" style="0" customWidth="1"/>
    <col min="18" max="18" width="11.00390625" style="0" customWidth="1"/>
    <col min="19" max="19" width="11.625" style="0" customWidth="1"/>
    <col min="20" max="20" width="12.875" style="0" customWidth="1"/>
  </cols>
  <sheetData>
    <row r="1" spans="2:21" ht="13.5" thickBot="1">
      <c r="B1" s="171"/>
      <c r="C1" s="13"/>
      <c r="D1" s="2"/>
      <c r="E1" s="193" t="s">
        <v>18</v>
      </c>
      <c r="F1" s="80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3:21" ht="13.5" thickBot="1">
      <c r="C2" s="13"/>
      <c r="D2" s="88" t="s">
        <v>19</v>
      </c>
      <c r="E2" s="194" t="s">
        <v>66</v>
      </c>
      <c r="F2" s="14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2:21" ht="16.5" customHeight="1" thickBot="1">
      <c r="B3" s="45" t="str">
        <f>'[3]форма 2'!B3</f>
        <v>Підприємство                    ДО "Південна ТІДГК"</v>
      </c>
      <c r="D3" s="13" t="s">
        <v>20</v>
      </c>
      <c r="E3" s="173">
        <f>'[3]форма 2'!E3</f>
        <v>24616094</v>
      </c>
      <c r="F3" s="14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6:21" ht="4.5" customHeight="1">
      <c r="F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2:21" ht="29.25" customHeight="1">
      <c r="B5" s="109" t="s">
        <v>174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2:21" ht="4.5" customHeight="1">
      <c r="B6" s="109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2:21" ht="17.25" thickBot="1">
      <c r="B7" s="109" t="s">
        <v>636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2:21" ht="17.25" customHeight="1" thickBot="1">
      <c r="B8" s="174" t="s">
        <v>175</v>
      </c>
      <c r="D8" s="175" t="s">
        <v>29</v>
      </c>
      <c r="E8" s="176">
        <v>1801004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9:21" ht="6.75" customHeight="1"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2:21" ht="42" customHeight="1">
      <c r="B10" s="98" t="s">
        <v>100</v>
      </c>
      <c r="C10" s="98" t="s">
        <v>176</v>
      </c>
      <c r="D10" s="98" t="s">
        <v>177</v>
      </c>
      <c r="E10" s="98" t="s">
        <v>178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ht="12.75">
      <c r="B11" s="46">
        <v>1</v>
      </c>
      <c r="C11" s="46">
        <v>2</v>
      </c>
      <c r="D11" s="177">
        <v>3</v>
      </c>
      <c r="E11" s="46">
        <v>4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2:21" ht="16.5" customHeight="1">
      <c r="B12" s="69" t="s">
        <v>179</v>
      </c>
      <c r="C12" s="550">
        <v>3000</v>
      </c>
      <c r="D12" s="120"/>
      <c r="E12" s="120"/>
      <c r="H12" s="4"/>
      <c r="I12" s="3"/>
      <c r="J12" s="3"/>
      <c r="K12" s="3"/>
      <c r="L12" s="3"/>
      <c r="M12" s="3"/>
      <c r="N12" s="3"/>
      <c r="O12" s="3"/>
      <c r="P12" s="3"/>
      <c r="Q12" s="178"/>
      <c r="R12" s="3"/>
      <c r="S12" s="3"/>
      <c r="T12" s="3"/>
      <c r="U12" s="3"/>
    </row>
    <row r="13" spans="2:21" ht="16.5" customHeight="1">
      <c r="B13" s="179" t="s">
        <v>180</v>
      </c>
      <c r="C13" s="551"/>
      <c r="D13" s="180"/>
      <c r="E13" s="180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2:21" ht="16.5" customHeight="1">
      <c r="B14" s="51" t="s">
        <v>181</v>
      </c>
      <c r="C14" s="552"/>
      <c r="D14" s="181">
        <v>1200</v>
      </c>
      <c r="E14" s="182">
        <v>1300</v>
      </c>
      <c r="I14" s="3"/>
      <c r="J14" s="3"/>
      <c r="K14" s="3"/>
      <c r="L14" s="3"/>
      <c r="M14" s="3"/>
      <c r="N14" s="3"/>
      <c r="O14" s="3"/>
      <c r="P14" s="3"/>
      <c r="Q14" s="183"/>
      <c r="R14" s="3"/>
      <c r="S14" s="3"/>
      <c r="T14" s="3"/>
      <c r="U14" s="3"/>
    </row>
    <row r="15" spans="2:21" ht="16.5" customHeight="1">
      <c r="B15" s="47" t="s">
        <v>182</v>
      </c>
      <c r="C15" s="122">
        <v>3005</v>
      </c>
      <c r="D15" s="184"/>
      <c r="E15" s="185"/>
      <c r="I15" s="3"/>
      <c r="J15" s="3"/>
      <c r="K15" s="3"/>
      <c r="L15" s="3"/>
      <c r="M15" s="3"/>
      <c r="N15" s="3"/>
      <c r="O15" s="3"/>
      <c r="P15" s="3"/>
      <c r="Q15" s="183"/>
      <c r="R15" s="3"/>
      <c r="S15" s="3"/>
      <c r="T15" s="3"/>
      <c r="U15" s="3"/>
    </row>
    <row r="16" spans="2:21" ht="16.5" customHeight="1">
      <c r="B16" s="47" t="s">
        <v>183</v>
      </c>
      <c r="C16" s="122">
        <v>3006</v>
      </c>
      <c r="D16" s="184"/>
      <c r="E16" s="195"/>
      <c r="I16" s="3"/>
      <c r="J16" s="3"/>
      <c r="K16" s="3"/>
      <c r="L16" s="3"/>
      <c r="M16" s="3"/>
      <c r="N16" s="3"/>
      <c r="O16" s="3"/>
      <c r="P16" s="3"/>
      <c r="Q16" s="183"/>
      <c r="R16" s="3"/>
      <c r="S16" s="3"/>
      <c r="T16" s="3"/>
      <c r="U16" s="3"/>
    </row>
    <row r="17" spans="2:21" ht="16.5" customHeight="1">
      <c r="B17" s="47" t="s">
        <v>184</v>
      </c>
      <c r="C17" s="122">
        <v>3010</v>
      </c>
      <c r="D17" s="184"/>
      <c r="E17" s="185"/>
      <c r="I17" s="3"/>
      <c r="J17" s="3"/>
      <c r="K17" s="3"/>
      <c r="L17" s="3"/>
      <c r="M17" s="3"/>
      <c r="N17" s="3"/>
      <c r="O17" s="3"/>
      <c r="P17" s="3"/>
      <c r="Q17" s="183"/>
      <c r="R17" s="3"/>
      <c r="S17" s="3"/>
      <c r="T17" s="3"/>
      <c r="U17" s="3"/>
    </row>
    <row r="18" spans="2:21" ht="16.5" customHeight="1">
      <c r="B18" s="47" t="s">
        <v>185</v>
      </c>
      <c r="C18" s="122">
        <v>3011</v>
      </c>
      <c r="D18" s="184"/>
      <c r="E18" s="185"/>
      <c r="I18" s="3"/>
      <c r="J18" s="3"/>
      <c r="K18" s="3"/>
      <c r="L18" s="3"/>
      <c r="M18" s="3"/>
      <c r="N18" s="3"/>
      <c r="O18" s="3"/>
      <c r="P18" s="3"/>
      <c r="Q18" s="183"/>
      <c r="R18" s="3"/>
      <c r="S18" s="3"/>
      <c r="T18" s="3"/>
      <c r="U18" s="3"/>
    </row>
    <row r="19" spans="2:21" ht="16.5" customHeight="1">
      <c r="B19" s="47" t="s">
        <v>186</v>
      </c>
      <c r="C19" s="122">
        <v>3015</v>
      </c>
      <c r="D19" s="184"/>
      <c r="E19" s="185"/>
      <c r="I19" s="3"/>
      <c r="J19" s="3"/>
      <c r="K19" s="3"/>
      <c r="L19" s="3"/>
      <c r="M19" s="3"/>
      <c r="N19" s="3"/>
      <c r="O19" s="3"/>
      <c r="P19" s="3"/>
      <c r="Q19" s="183"/>
      <c r="R19" s="3"/>
      <c r="S19" s="3"/>
      <c r="T19" s="3"/>
      <c r="U19" s="3"/>
    </row>
    <row r="20" spans="2:21" ht="16.5" customHeight="1">
      <c r="B20" s="47" t="s">
        <v>187</v>
      </c>
      <c r="C20" s="122">
        <v>3020</v>
      </c>
      <c r="D20" s="184"/>
      <c r="E20" s="185"/>
      <c r="I20" s="3"/>
      <c r="J20" s="3"/>
      <c r="K20" s="3"/>
      <c r="L20" s="3"/>
      <c r="M20" s="3"/>
      <c r="N20" s="3"/>
      <c r="O20" s="3"/>
      <c r="P20" s="3"/>
      <c r="Q20" s="183"/>
      <c r="R20" s="3"/>
      <c r="S20" s="3"/>
      <c r="T20" s="3"/>
      <c r="U20" s="3"/>
    </row>
    <row r="21" spans="2:21" ht="16.5" customHeight="1">
      <c r="B21" s="47" t="s">
        <v>188</v>
      </c>
      <c r="C21" s="122">
        <v>3025</v>
      </c>
      <c r="D21" s="184"/>
      <c r="E21" s="185"/>
      <c r="I21" s="3"/>
      <c r="J21" s="3"/>
      <c r="K21" s="3"/>
      <c r="L21" s="3"/>
      <c r="M21" s="3"/>
      <c r="N21" s="3"/>
      <c r="O21" s="3"/>
      <c r="P21" s="3"/>
      <c r="Q21" s="183"/>
      <c r="R21" s="3"/>
      <c r="S21" s="3"/>
      <c r="T21" s="3"/>
      <c r="U21" s="3"/>
    </row>
    <row r="22" spans="2:21" ht="16.5" customHeight="1">
      <c r="B22" s="47" t="s">
        <v>189</v>
      </c>
      <c r="C22" s="122">
        <v>3035</v>
      </c>
      <c r="D22" s="184"/>
      <c r="E22" s="185"/>
      <c r="I22" s="3"/>
      <c r="J22" s="3"/>
      <c r="K22" s="3"/>
      <c r="L22" s="3"/>
      <c r="M22" s="3"/>
      <c r="N22" s="3"/>
      <c r="O22" s="3"/>
      <c r="P22" s="3"/>
      <c r="Q22" s="183"/>
      <c r="R22" s="3"/>
      <c r="S22" s="3"/>
      <c r="T22" s="3"/>
      <c r="U22" s="3"/>
    </row>
    <row r="23" spans="2:21" ht="16.5" customHeight="1">
      <c r="B23" s="47" t="s">
        <v>190</v>
      </c>
      <c r="C23" s="122">
        <v>3040</v>
      </c>
      <c r="D23" s="184"/>
      <c r="E23" s="185"/>
      <c r="I23" s="3"/>
      <c r="J23" s="3"/>
      <c r="K23" s="3"/>
      <c r="L23" s="3"/>
      <c r="M23" s="3"/>
      <c r="N23" s="3"/>
      <c r="O23" s="3"/>
      <c r="P23" s="3"/>
      <c r="Q23" s="183"/>
      <c r="R23" s="3"/>
      <c r="S23" s="3"/>
      <c r="T23" s="3"/>
      <c r="U23" s="3"/>
    </row>
    <row r="24" spans="2:21" ht="16.5" customHeight="1">
      <c r="B24" s="47" t="s">
        <v>191</v>
      </c>
      <c r="C24" s="122"/>
      <c r="D24" s="184"/>
      <c r="E24" s="185"/>
      <c r="I24" s="3"/>
      <c r="J24" s="3"/>
      <c r="K24" s="3"/>
      <c r="L24" s="3"/>
      <c r="M24" s="3"/>
      <c r="N24" s="3"/>
      <c r="O24" s="3"/>
      <c r="P24" s="3"/>
      <c r="Q24" s="183"/>
      <c r="R24" s="3"/>
      <c r="S24" s="3"/>
      <c r="T24" s="3"/>
      <c r="U24" s="3"/>
    </row>
    <row r="25" spans="2:21" ht="16.5" customHeight="1">
      <c r="B25" s="47" t="s">
        <v>192</v>
      </c>
      <c r="C25" s="122">
        <v>3095</v>
      </c>
      <c r="D25" s="184"/>
      <c r="E25" s="195"/>
      <c r="I25" s="3"/>
      <c r="J25" s="3"/>
      <c r="K25" s="3"/>
      <c r="L25" s="3"/>
      <c r="M25" s="196"/>
      <c r="N25" s="3"/>
      <c r="O25" s="183"/>
      <c r="P25" s="183"/>
      <c r="Q25" s="183"/>
      <c r="R25" s="3"/>
      <c r="S25" s="3"/>
      <c r="T25" s="3"/>
      <c r="U25" s="3"/>
    </row>
    <row r="26" spans="2:21" ht="16.5" customHeight="1">
      <c r="B26" s="50" t="s">
        <v>193</v>
      </c>
      <c r="C26" s="550">
        <v>3100</v>
      </c>
      <c r="D26" s="84"/>
      <c r="E26" s="52"/>
      <c r="G26" t="e">
        <f>#REF!+#REF!+#REF!+#REF!+#REF!+#REF!+#REF!</f>
        <v>#REF!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2:21" ht="16.5" customHeight="1">
      <c r="B27" s="51" t="s">
        <v>194</v>
      </c>
      <c r="C27" s="532"/>
      <c r="D27" s="197">
        <v>173</v>
      </c>
      <c r="E27" s="197">
        <v>120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2:21" ht="16.5" customHeight="1">
      <c r="B28" s="47" t="s">
        <v>195</v>
      </c>
      <c r="C28" s="122">
        <v>3105</v>
      </c>
      <c r="D28" s="197">
        <v>398</v>
      </c>
      <c r="E28" s="197">
        <v>561</v>
      </c>
      <c r="I28" s="3"/>
      <c r="J28" s="3"/>
      <c r="K28" s="3"/>
      <c r="L28" s="3"/>
      <c r="M28" s="3"/>
      <c r="N28" s="196"/>
      <c r="O28" s="3"/>
      <c r="P28" s="3"/>
      <c r="Q28" s="178"/>
      <c r="R28" s="178"/>
      <c r="S28" s="198"/>
      <c r="T28" s="3"/>
      <c r="U28" s="3"/>
    </row>
    <row r="29" spans="2:21" ht="16.5" customHeight="1">
      <c r="B29" s="47" t="s">
        <v>196</v>
      </c>
      <c r="C29" s="122">
        <v>3110</v>
      </c>
      <c r="D29" s="197">
        <v>109</v>
      </c>
      <c r="E29" s="197">
        <v>164</v>
      </c>
      <c r="I29" s="3"/>
      <c r="J29" s="3"/>
      <c r="K29" s="3"/>
      <c r="L29" s="3"/>
      <c r="M29" s="3"/>
      <c r="N29" s="3"/>
      <c r="O29" s="3"/>
      <c r="P29" s="3"/>
      <c r="Q29" s="178"/>
      <c r="R29" s="178"/>
      <c r="S29" s="198"/>
      <c r="T29" s="3"/>
      <c r="U29" s="3"/>
    </row>
    <row r="30" spans="2:21" ht="16.5" customHeight="1">
      <c r="B30" s="47" t="s">
        <v>197</v>
      </c>
      <c r="C30" s="122">
        <v>3115</v>
      </c>
      <c r="D30" s="197">
        <v>283</v>
      </c>
      <c r="E30" s="197">
        <v>337</v>
      </c>
      <c r="I30" s="3"/>
      <c r="J30" s="3"/>
      <c r="K30" s="3"/>
      <c r="L30" s="3"/>
      <c r="M30" s="3"/>
      <c r="N30" s="3"/>
      <c r="O30" s="3"/>
      <c r="P30" s="3"/>
      <c r="Q30" s="178"/>
      <c r="R30" s="178"/>
      <c r="S30" s="198"/>
      <c r="T30" s="3"/>
      <c r="U30" s="3"/>
    </row>
    <row r="31" spans="2:21" ht="16.5" customHeight="1">
      <c r="B31" s="47" t="s">
        <v>198</v>
      </c>
      <c r="C31" s="122">
        <v>3116</v>
      </c>
      <c r="D31" s="197"/>
      <c r="E31" s="197"/>
      <c r="I31" s="3"/>
      <c r="J31" s="3"/>
      <c r="K31" s="3"/>
      <c r="L31" s="3"/>
      <c r="M31" s="3"/>
      <c r="N31" s="3"/>
      <c r="O31" s="3"/>
      <c r="P31" s="3"/>
      <c r="Q31" s="178"/>
      <c r="R31" s="178"/>
      <c r="S31" s="198"/>
      <c r="T31" s="3"/>
      <c r="U31" s="3"/>
    </row>
    <row r="32" spans="2:21" ht="16.5" customHeight="1">
      <c r="B32" s="47" t="s">
        <v>199</v>
      </c>
      <c r="C32" s="122">
        <v>3117</v>
      </c>
      <c r="D32" s="197">
        <v>186</v>
      </c>
      <c r="E32" s="197">
        <v>200</v>
      </c>
      <c r="I32" s="3"/>
      <c r="J32" s="3"/>
      <c r="K32" s="3"/>
      <c r="L32" s="3"/>
      <c r="M32" s="3"/>
      <c r="N32" s="3"/>
      <c r="O32" s="3"/>
      <c r="P32" s="3"/>
      <c r="Q32" s="178"/>
      <c r="R32" s="178"/>
      <c r="S32" s="198"/>
      <c r="T32" s="3"/>
      <c r="U32" s="3"/>
    </row>
    <row r="33" spans="2:21" ht="16.5" customHeight="1">
      <c r="B33" s="47" t="s">
        <v>200</v>
      </c>
      <c r="C33" s="122">
        <v>3118</v>
      </c>
      <c r="D33" s="199">
        <v>97</v>
      </c>
      <c r="E33" s="199">
        <v>137</v>
      </c>
      <c r="I33" s="3"/>
      <c r="J33" s="3"/>
      <c r="K33" s="3"/>
      <c r="L33" s="3"/>
      <c r="M33" s="3"/>
      <c r="N33" s="3"/>
      <c r="O33" s="3"/>
      <c r="P33" s="3"/>
      <c r="Q33" s="178"/>
      <c r="R33" s="178"/>
      <c r="S33" s="198"/>
      <c r="T33" s="3"/>
      <c r="U33" s="3"/>
    </row>
    <row r="34" spans="2:21" ht="16.5" customHeight="1">
      <c r="B34" s="47" t="s">
        <v>201</v>
      </c>
      <c r="C34" s="122">
        <v>3135</v>
      </c>
      <c r="D34" s="199"/>
      <c r="E34" s="199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2:21" ht="16.5" customHeight="1">
      <c r="B35" s="47" t="s">
        <v>202</v>
      </c>
      <c r="C35" s="122"/>
      <c r="D35" s="184"/>
      <c r="E35" s="184"/>
      <c r="I35" s="3"/>
      <c r="J35" s="3"/>
      <c r="K35" s="3"/>
      <c r="L35" s="3"/>
      <c r="M35" s="3"/>
      <c r="N35" s="3"/>
      <c r="O35" s="178"/>
      <c r="P35" s="178"/>
      <c r="Q35" s="3"/>
      <c r="R35" s="3"/>
      <c r="S35" s="3"/>
      <c r="T35" s="3"/>
      <c r="U35" s="3"/>
    </row>
    <row r="36" spans="2:21" ht="16.5" customHeight="1">
      <c r="B36" s="47" t="s">
        <v>203</v>
      </c>
      <c r="C36" s="122">
        <v>3190</v>
      </c>
      <c r="D36" s="184">
        <v>67</v>
      </c>
      <c r="E36" s="184">
        <v>209</v>
      </c>
      <c r="G36" t="e">
        <f>#REF!+#REF!+#REF!+#REF!+#REF!+#REF!</f>
        <v>#REF!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2:21" ht="16.5" customHeight="1">
      <c r="B37" s="200" t="s">
        <v>204</v>
      </c>
      <c r="C37" s="69">
        <v>3195</v>
      </c>
      <c r="D37" s="201">
        <f>D14+D17+D19+D22+D23+D25-D27-D28-D29-D30-D34-D36+D20</f>
        <v>170</v>
      </c>
      <c r="E37" s="201">
        <f>E14+E25-E27-E28-E29-E30+E19+E18-E34-E36+E15+E21+E17+E23</f>
        <v>-91</v>
      </c>
      <c r="G37" t="e">
        <f>G26-G36</f>
        <v>#REF!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2:21" ht="16.5" customHeight="1">
      <c r="B38" s="202"/>
      <c r="C38" s="215"/>
      <c r="D38" s="215"/>
      <c r="E38" s="8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3"/>
      <c r="T38" s="3"/>
      <c r="U38" s="3"/>
    </row>
    <row r="39" spans="2:21" ht="13.5" customHeight="1">
      <c r="B39" s="217" t="s">
        <v>205</v>
      </c>
      <c r="C39" s="533">
        <v>3200</v>
      </c>
      <c r="D39" s="218"/>
      <c r="E39" s="219"/>
      <c r="H39" s="2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3"/>
      <c r="T39" s="3"/>
      <c r="U39" s="3"/>
    </row>
    <row r="40" spans="2:21" ht="16.5" customHeight="1">
      <c r="B40" s="220" t="s">
        <v>206</v>
      </c>
      <c r="C40" s="551"/>
      <c r="D40" s="180"/>
      <c r="E40" s="221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2:21" ht="16.5" customHeight="1">
      <c r="B41" s="222" t="s">
        <v>207</v>
      </c>
      <c r="C41" s="552"/>
      <c r="D41" s="182"/>
      <c r="E41" s="22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2:21" ht="16.5" customHeight="1">
      <c r="B42" s="224" t="s">
        <v>208</v>
      </c>
      <c r="C42" s="46">
        <v>3205</v>
      </c>
      <c r="D42" s="49"/>
      <c r="E42" s="225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2:21" ht="16.5" customHeight="1">
      <c r="B43" s="226" t="s">
        <v>209</v>
      </c>
      <c r="C43" s="550">
        <v>3215</v>
      </c>
      <c r="D43" s="120"/>
      <c r="E43" s="227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2:21" ht="16.5" customHeight="1">
      <c r="B44" s="222" t="s">
        <v>210</v>
      </c>
      <c r="C44" s="552"/>
      <c r="D44" s="182"/>
      <c r="E44" s="22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2:21" ht="16.5" customHeight="1">
      <c r="B45" s="224" t="s">
        <v>211</v>
      </c>
      <c r="C45" s="46">
        <v>3220</v>
      </c>
      <c r="D45" s="49"/>
      <c r="E45" s="225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2:21" ht="16.5" customHeight="1">
      <c r="B46" s="228" t="s">
        <v>212</v>
      </c>
      <c r="C46" s="46">
        <v>3225</v>
      </c>
      <c r="D46" s="46"/>
      <c r="E46" s="229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2:21" ht="16.5" customHeight="1">
      <c r="B47" s="228" t="s">
        <v>192</v>
      </c>
      <c r="C47" s="52">
        <v>3250</v>
      </c>
      <c r="D47" s="52"/>
      <c r="E47" s="229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2:21" ht="16.5" customHeight="1">
      <c r="B48" s="230" t="s">
        <v>213</v>
      </c>
      <c r="C48" s="561">
        <v>3255</v>
      </c>
      <c r="D48" s="172"/>
      <c r="E48" s="231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2:21" ht="16.5" customHeight="1">
      <c r="B49" s="232" t="s">
        <v>207</v>
      </c>
      <c r="C49" s="562"/>
      <c r="D49" s="75"/>
      <c r="E49" s="23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2:21" ht="16.5" customHeight="1">
      <c r="B50" s="224" t="s">
        <v>208</v>
      </c>
      <c r="C50" s="57">
        <v>3260</v>
      </c>
      <c r="D50" s="57"/>
      <c r="E50" s="229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2:21" ht="16.5" customHeight="1">
      <c r="B51" s="228" t="s">
        <v>214</v>
      </c>
      <c r="C51" s="46">
        <v>3270</v>
      </c>
      <c r="D51" s="46"/>
      <c r="E51" s="229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2:21" ht="16.5" customHeight="1">
      <c r="B52" s="228" t="s">
        <v>215</v>
      </c>
      <c r="C52" s="46">
        <v>3290</v>
      </c>
      <c r="D52" s="46"/>
      <c r="E52" s="229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2:21" ht="16.5" customHeight="1">
      <c r="B53" s="234" t="s">
        <v>216</v>
      </c>
      <c r="C53" s="235">
        <v>3295</v>
      </c>
      <c r="D53" s="236">
        <f>D41+D42+D44+D45+D46+D47-D49-D50-D51-D52</f>
        <v>0</v>
      </c>
      <c r="E53" s="237">
        <f>E41+E42+E44+E45+E46+E47-E49-E50-E51-E52</f>
        <v>0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2:21" ht="33" customHeight="1">
      <c r="B54" s="71" t="s">
        <v>217</v>
      </c>
      <c r="C54" s="561">
        <v>3300</v>
      </c>
      <c r="D54" s="74"/>
      <c r="E54" s="238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3"/>
      <c r="T54" s="3"/>
      <c r="U54" s="3"/>
    </row>
    <row r="55" spans="2:21" ht="16.5" customHeight="1">
      <c r="B55" s="230" t="s">
        <v>180</v>
      </c>
      <c r="C55" s="531"/>
      <c r="D55" s="239"/>
      <c r="E55" s="240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2:21" ht="16.5" customHeight="1">
      <c r="B56" s="230" t="s">
        <v>218</v>
      </c>
      <c r="C56" s="562"/>
      <c r="D56" s="68"/>
      <c r="E56" s="241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2:21" ht="16.5" customHeight="1">
      <c r="B57" s="228" t="s">
        <v>219</v>
      </c>
      <c r="C57" s="57">
        <v>3305</v>
      </c>
      <c r="D57" s="182"/>
      <c r="E57" s="225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2:21" ht="16.5" customHeight="1">
      <c r="B58" s="228" t="s">
        <v>192</v>
      </c>
      <c r="C58" s="46">
        <v>3340</v>
      </c>
      <c r="D58" s="46"/>
      <c r="E58" s="229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2:21" ht="16.5" customHeight="1">
      <c r="B59" s="226" t="s">
        <v>220</v>
      </c>
      <c r="C59" s="550">
        <v>3345</v>
      </c>
      <c r="D59" s="52"/>
      <c r="E59" s="242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2:21" ht="16.5" customHeight="1">
      <c r="B60" s="243" t="s">
        <v>221</v>
      </c>
      <c r="C60" s="552"/>
      <c r="D60" s="57"/>
      <c r="E60" s="244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2:21" ht="16.5" customHeight="1">
      <c r="B61" s="228" t="s">
        <v>222</v>
      </c>
      <c r="C61" s="46">
        <v>3350</v>
      </c>
      <c r="D61" s="46"/>
      <c r="E61" s="229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2:21" ht="16.5" customHeight="1">
      <c r="B62" s="228" t="s">
        <v>223</v>
      </c>
      <c r="C62" s="46">
        <v>3355</v>
      </c>
      <c r="D62" s="46"/>
      <c r="E62" s="229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2:21" ht="16.5" customHeight="1">
      <c r="B63" s="47" t="s">
        <v>224</v>
      </c>
      <c r="C63" s="122">
        <v>3360</v>
      </c>
      <c r="D63" s="246"/>
      <c r="E63" s="242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 spans="2:21" ht="16.5" customHeight="1">
      <c r="B64" s="226" t="s">
        <v>225</v>
      </c>
      <c r="C64" s="52">
        <v>3390</v>
      </c>
      <c r="D64" s="52"/>
      <c r="E64" s="242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</row>
    <row r="65" spans="2:21" ht="16.5" customHeight="1">
      <c r="B65" s="247" t="s">
        <v>226</v>
      </c>
      <c r="C65" s="248">
        <v>3395</v>
      </c>
      <c r="D65" s="249">
        <f>D56+D57+D58-D60-D61-D62-D63-D64</f>
        <v>0</v>
      </c>
      <c r="E65" s="249">
        <f>E56+E57+E58-E60-E61-E62-E63-E64</f>
        <v>0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</row>
    <row r="66" spans="1:21" ht="16.5" customHeight="1">
      <c r="A66" s="2"/>
      <c r="B66" s="250"/>
      <c r="C66" s="251"/>
      <c r="D66" s="252"/>
      <c r="E66" s="253"/>
      <c r="H66" s="2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3"/>
      <c r="T66" s="3"/>
      <c r="U66" s="3"/>
    </row>
    <row r="67" spans="2:21" ht="16.5" customHeight="1">
      <c r="B67" s="247" t="s">
        <v>227</v>
      </c>
      <c r="C67" s="248">
        <v>3400</v>
      </c>
      <c r="D67" s="249">
        <f>D65+D53+D37</f>
        <v>170</v>
      </c>
      <c r="E67" s="249">
        <f>E65+E53+E37</f>
        <v>-91</v>
      </c>
      <c r="I67" s="19"/>
      <c r="J67" s="19"/>
      <c r="K67" s="19"/>
      <c r="L67" s="19"/>
      <c r="M67" s="19"/>
      <c r="N67" s="19"/>
      <c r="O67" s="19"/>
      <c r="P67" s="19"/>
      <c r="Q67" s="19"/>
      <c r="R67" s="3"/>
      <c r="S67" s="3"/>
      <c r="T67" s="3"/>
      <c r="U67" s="3"/>
    </row>
    <row r="68" spans="2:21" ht="16.5" customHeight="1">
      <c r="B68" s="243" t="s">
        <v>228</v>
      </c>
      <c r="C68" s="57">
        <v>3405</v>
      </c>
      <c r="D68" s="254">
        <v>21</v>
      </c>
      <c r="E68" s="254">
        <v>112</v>
      </c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 spans="2:21" ht="16.5" customHeight="1">
      <c r="B69" s="228" t="s">
        <v>229</v>
      </c>
      <c r="C69" s="46">
        <v>3410</v>
      </c>
      <c r="D69" s="49"/>
      <c r="E69" s="49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</row>
    <row r="70" spans="2:21" ht="16.5" customHeight="1">
      <c r="B70" s="255" t="s">
        <v>230</v>
      </c>
      <c r="C70" s="256">
        <v>3415</v>
      </c>
      <c r="D70" s="257">
        <f>D68+D67</f>
        <v>191</v>
      </c>
      <c r="E70" s="257">
        <f>E68+E67</f>
        <v>21</v>
      </c>
      <c r="I70" s="3"/>
      <c r="J70" s="258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</row>
    <row r="71" spans="2:21" ht="12.75">
      <c r="B71" s="83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3"/>
      <c r="T71" s="3"/>
      <c r="U71" s="3"/>
    </row>
    <row r="72" spans="2:21" ht="12.75">
      <c r="B72" s="8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</row>
    <row r="73" spans="2:21" ht="12.75">
      <c r="B73" s="83" t="str">
        <f>'[2]форма 1'!B113</f>
        <v>Керівник</v>
      </c>
      <c r="C73" t="s">
        <v>231</v>
      </c>
      <c r="D73" s="12" t="str">
        <f>'[3]форма 2'!D101</f>
        <v>Мікунова М.В.</v>
      </c>
      <c r="E73" s="5"/>
      <c r="I73" s="3"/>
      <c r="J73" s="3"/>
      <c r="K73" s="3"/>
      <c r="L73" s="3"/>
      <c r="M73" s="3"/>
      <c r="N73" s="3"/>
      <c r="O73" s="3"/>
      <c r="P73" s="3"/>
      <c r="Q73" s="3"/>
      <c r="R73" s="259"/>
      <c r="S73" s="3"/>
      <c r="T73" s="3"/>
      <c r="U73" s="3"/>
    </row>
    <row r="74" spans="2:21" ht="12.75">
      <c r="B74" s="83"/>
      <c r="D74" s="5"/>
      <c r="E74" s="5"/>
      <c r="I74" s="3"/>
      <c r="J74" s="3"/>
      <c r="K74" s="3"/>
      <c r="L74" s="3"/>
      <c r="M74" s="19"/>
      <c r="N74" s="3"/>
      <c r="O74" s="3"/>
      <c r="P74" s="3"/>
      <c r="Q74" s="3"/>
      <c r="R74" s="3"/>
      <c r="S74" s="3"/>
      <c r="T74" s="3"/>
      <c r="U74" s="3"/>
    </row>
    <row r="75" spans="2:21" ht="12.75">
      <c r="B75" s="83" t="s">
        <v>232</v>
      </c>
      <c r="D75" s="12" t="str">
        <f>'[3]форма 2'!D103</f>
        <v>Виноградова Т.О.</v>
      </c>
      <c r="E75" s="5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 spans="9:21" ht="12.75"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 spans="9:21" ht="12.75"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</row>
    <row r="78" spans="9:21" ht="12.75"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</row>
    <row r="79" spans="9:21" ht="12.75"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</row>
  </sheetData>
  <sheetProtection/>
  <mergeCells count="7">
    <mergeCell ref="C12:C14"/>
    <mergeCell ref="C54:C56"/>
    <mergeCell ref="C59:C60"/>
    <mergeCell ref="C43:C44"/>
    <mergeCell ref="C48:C49"/>
    <mergeCell ref="C26:C27"/>
    <mergeCell ref="C39:C41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89" r:id="rId3"/>
  <rowBreaks count="1" manualBreakCount="1">
    <brk id="51" max="21" man="1"/>
  </rowBreaks>
  <colBreaks count="1" manualBreakCount="1">
    <brk id="5" max="6553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B2:T45"/>
  <sheetViews>
    <sheetView showGridLines="0" zoomScalePageLayoutView="0" workbookViewId="0" topLeftCell="A1">
      <selection activeCell="Q28" sqref="Q28:U28"/>
    </sheetView>
  </sheetViews>
  <sheetFormatPr defaultColWidth="9.00390625" defaultRowHeight="12.75"/>
  <cols>
    <col min="1" max="1" width="0.875" style="0" customWidth="1"/>
    <col min="2" max="2" width="22.875" style="0" customWidth="1"/>
    <col min="3" max="3" width="7.75390625" style="0" customWidth="1"/>
    <col min="4" max="4" width="8.75390625" style="0" customWidth="1"/>
    <col min="5" max="5" width="8.25390625" style="0" customWidth="1"/>
    <col min="6" max="6" width="8.875" style="0" customWidth="1"/>
    <col min="7" max="7" width="4.25390625" style="0" customWidth="1"/>
    <col min="9" max="9" width="4.75390625" style="0" customWidth="1"/>
    <col min="10" max="10" width="5.00390625" style="0" customWidth="1"/>
    <col min="11" max="11" width="10.875" style="0" customWidth="1"/>
  </cols>
  <sheetData>
    <row r="1" ht="6" customHeight="1" thickBot="1"/>
    <row r="2" spans="2:4" ht="19.5" hidden="1" thickBot="1">
      <c r="B2" s="260"/>
      <c r="C2" s="261"/>
      <c r="D2" s="2"/>
    </row>
    <row r="3" spans="2:12" ht="19.5" hidden="1" thickBot="1">
      <c r="B3" s="260"/>
      <c r="C3" s="261"/>
      <c r="D3" s="2"/>
      <c r="I3" s="2"/>
      <c r="J3" s="80"/>
      <c r="K3" s="80"/>
      <c r="L3" s="2"/>
    </row>
    <row r="4" spans="2:11" ht="12" customHeight="1" thickBot="1">
      <c r="B4" s="260"/>
      <c r="C4" s="261"/>
      <c r="D4" s="2"/>
      <c r="J4" s="262" t="s">
        <v>18</v>
      </c>
      <c r="K4" s="263"/>
    </row>
    <row r="5" spans="3:11" ht="12" customHeight="1" thickBot="1">
      <c r="C5" s="13"/>
      <c r="D5" s="2"/>
      <c r="H5" s="452" t="s">
        <v>19</v>
      </c>
      <c r="I5" s="384"/>
      <c r="J5" s="264"/>
      <c r="K5" s="265" t="s">
        <v>66</v>
      </c>
    </row>
    <row r="6" spans="2:11" ht="18.75" customHeight="1" thickBot="1">
      <c r="B6" s="385" t="str">
        <f>'Форма 3'!B3</f>
        <v>Підприємство                    ДО "Південна ТІДГК"</v>
      </c>
      <c r="C6" s="386"/>
      <c r="D6" s="386"/>
      <c r="E6" s="386"/>
      <c r="F6" s="386"/>
      <c r="G6" s="386"/>
      <c r="H6" s="386"/>
      <c r="I6" s="266" t="s">
        <v>20</v>
      </c>
      <c r="J6" s="387">
        <f>'Форма 3'!E3</f>
        <v>24616094</v>
      </c>
      <c r="K6" s="388"/>
    </row>
    <row r="7" spans="2:11" ht="9" customHeight="1">
      <c r="B7" s="14"/>
      <c r="C7" s="267"/>
      <c r="D7" s="267"/>
      <c r="E7" s="267"/>
      <c r="F7" s="267"/>
      <c r="G7" s="267"/>
      <c r="H7" s="267"/>
      <c r="I7" s="268"/>
      <c r="J7" s="14"/>
      <c r="K7" s="269"/>
    </row>
    <row r="8" spans="2:11" ht="15.75" customHeight="1">
      <c r="B8" s="14"/>
      <c r="C8" s="109" t="s">
        <v>233</v>
      </c>
      <c r="E8" s="267"/>
      <c r="F8" s="267"/>
      <c r="G8" s="267"/>
      <c r="H8" s="267"/>
      <c r="I8" s="268"/>
      <c r="J8" s="14"/>
      <c r="K8" s="269"/>
    </row>
    <row r="9" ht="17.25" thickBot="1">
      <c r="D9" s="109" t="s">
        <v>637</v>
      </c>
    </row>
    <row r="10" spans="7:11" ht="16.5" customHeight="1" thickBot="1">
      <c r="G10" s="504" t="s">
        <v>234</v>
      </c>
      <c r="H10" s="535"/>
      <c r="I10" s="540" t="s">
        <v>29</v>
      </c>
      <c r="J10" s="503"/>
      <c r="K10" s="274">
        <v>1801005</v>
      </c>
    </row>
    <row r="11" ht="4.5" customHeight="1" thickBot="1"/>
    <row r="12" spans="2:11" ht="54.75" customHeight="1" thickBot="1">
      <c r="B12" s="275" t="s">
        <v>235</v>
      </c>
      <c r="C12" s="276" t="s">
        <v>2</v>
      </c>
      <c r="D12" s="276" t="s">
        <v>68</v>
      </c>
      <c r="E12" s="276" t="s">
        <v>236</v>
      </c>
      <c r="F12" s="276" t="s">
        <v>237</v>
      </c>
      <c r="G12" s="276" t="s">
        <v>238</v>
      </c>
      <c r="H12" s="276" t="s">
        <v>239</v>
      </c>
      <c r="I12" s="276" t="s">
        <v>240</v>
      </c>
      <c r="J12" s="276" t="s">
        <v>241</v>
      </c>
      <c r="K12" s="277" t="s">
        <v>242</v>
      </c>
    </row>
    <row r="13" ht="13.5" thickBot="1">
      <c r="B13" s="278"/>
    </row>
    <row r="14" spans="2:11" ht="13.5" thickBot="1">
      <c r="B14" s="279">
        <v>1</v>
      </c>
      <c r="C14" s="280">
        <v>2</v>
      </c>
      <c r="D14" s="280">
        <v>3</v>
      </c>
      <c r="E14" s="280">
        <v>4</v>
      </c>
      <c r="F14" s="280">
        <v>5</v>
      </c>
      <c r="G14" s="281">
        <v>6</v>
      </c>
      <c r="H14" s="281">
        <v>7</v>
      </c>
      <c r="I14" s="281">
        <v>8</v>
      </c>
      <c r="J14" s="281">
        <v>9</v>
      </c>
      <c r="K14" s="281">
        <v>10</v>
      </c>
    </row>
    <row r="15" spans="2:11" s="270" customFormat="1" ht="13.5" customHeight="1">
      <c r="B15" s="282" t="s">
        <v>243</v>
      </c>
      <c r="C15" s="283">
        <v>4000</v>
      </c>
      <c r="D15" s="284"/>
      <c r="E15" s="285"/>
      <c r="F15" s="284"/>
      <c r="G15" s="284"/>
      <c r="H15" s="284"/>
      <c r="I15" s="284"/>
      <c r="J15" s="284"/>
      <c r="K15" s="285"/>
    </row>
    <row r="16" spans="2:11" s="270" customFormat="1" ht="12" customHeight="1" thickBot="1">
      <c r="B16" s="286" t="s">
        <v>244</v>
      </c>
      <c r="C16" s="287"/>
      <c r="D16" s="288"/>
      <c r="E16" s="289"/>
      <c r="F16" s="288"/>
      <c r="G16" s="288"/>
      <c r="H16" s="288"/>
      <c r="I16" s="288"/>
      <c r="J16" s="288"/>
      <c r="K16" s="289">
        <f>D16+E16+H16+F16</f>
        <v>0</v>
      </c>
    </row>
    <row r="17" spans="2:11" s="270" customFormat="1" ht="16.5" customHeight="1">
      <c r="B17" s="282" t="s">
        <v>245</v>
      </c>
      <c r="C17" s="290">
        <v>4005</v>
      </c>
      <c r="D17" s="290"/>
      <c r="E17" s="291"/>
      <c r="F17" s="290"/>
      <c r="G17" s="290"/>
      <c r="H17" s="290"/>
      <c r="I17" s="290"/>
      <c r="J17" s="290"/>
      <c r="K17" s="292"/>
    </row>
    <row r="18" spans="2:11" s="270" customFormat="1" ht="12" customHeight="1" thickBot="1">
      <c r="B18" s="293" t="s">
        <v>246</v>
      </c>
      <c r="C18" s="294"/>
      <c r="D18" s="294"/>
      <c r="E18" s="295"/>
      <c r="F18" s="294"/>
      <c r="G18" s="294"/>
      <c r="H18" s="294"/>
      <c r="I18" s="294"/>
      <c r="J18" s="294"/>
      <c r="K18" s="296"/>
    </row>
    <row r="19" spans="2:11" s="270" customFormat="1" ht="16.5" customHeight="1" thickBot="1">
      <c r="B19" s="293" t="s">
        <v>247</v>
      </c>
      <c r="C19" s="297">
        <v>4010</v>
      </c>
      <c r="D19" s="298"/>
      <c r="E19" s="299"/>
      <c r="F19" s="298"/>
      <c r="G19" s="298"/>
      <c r="H19" s="298"/>
      <c r="I19" s="298"/>
      <c r="J19" s="298"/>
      <c r="K19" s="299"/>
    </row>
    <row r="20" spans="2:11" s="270" customFormat="1" ht="16.5" customHeight="1" thickBot="1">
      <c r="B20" s="293" t="s">
        <v>248</v>
      </c>
      <c r="C20" s="297">
        <v>4090</v>
      </c>
      <c r="D20" s="298"/>
      <c r="E20" s="299"/>
      <c r="F20" s="298"/>
      <c r="G20" s="298"/>
      <c r="H20" s="298"/>
      <c r="I20" s="298"/>
      <c r="J20" s="298"/>
      <c r="K20" s="299"/>
    </row>
    <row r="21" spans="2:20" s="270" customFormat="1" ht="26.25" customHeight="1" thickBot="1">
      <c r="B21" s="286" t="s">
        <v>249</v>
      </c>
      <c r="C21" s="300">
        <v>4095</v>
      </c>
      <c r="D21" s="301">
        <f>D16</f>
        <v>0</v>
      </c>
      <c r="E21" s="302">
        <f>E16</f>
        <v>0</v>
      </c>
      <c r="F21" s="301">
        <f>F16</f>
        <v>0</v>
      </c>
      <c r="G21" s="301"/>
      <c r="H21" s="301">
        <f>H16</f>
        <v>0</v>
      </c>
      <c r="I21" s="301"/>
      <c r="J21" s="301"/>
      <c r="K21" s="302">
        <f>K16</f>
        <v>0</v>
      </c>
      <c r="M21" s="267"/>
      <c r="N21" s="267"/>
      <c r="O21" s="267"/>
      <c r="P21" s="267"/>
      <c r="Q21" s="267"/>
      <c r="R21" s="267"/>
      <c r="S21" s="267"/>
      <c r="T21" s="267"/>
    </row>
    <row r="22" spans="2:20" s="270" customFormat="1" ht="26.25" customHeight="1" thickBot="1">
      <c r="B22" s="286" t="s">
        <v>250</v>
      </c>
      <c r="C22" s="300">
        <v>4100</v>
      </c>
      <c r="D22" s="298"/>
      <c r="E22" s="299"/>
      <c r="F22" s="298"/>
      <c r="G22" s="298"/>
      <c r="H22" s="298"/>
      <c r="I22" s="298"/>
      <c r="J22" s="298"/>
      <c r="K22" s="295">
        <f>D22+E22+H22</f>
        <v>0</v>
      </c>
      <c r="M22" s="303"/>
      <c r="N22" s="80"/>
      <c r="O22" s="303"/>
      <c r="P22" s="303"/>
      <c r="Q22" s="303"/>
      <c r="R22" s="303"/>
      <c r="S22" s="303"/>
      <c r="T22" s="80"/>
    </row>
    <row r="23" spans="2:20" s="270" customFormat="1" ht="29.25" customHeight="1" thickBot="1">
      <c r="B23" s="173" t="s">
        <v>251</v>
      </c>
      <c r="C23" s="300">
        <v>4110</v>
      </c>
      <c r="D23" s="298"/>
      <c r="E23" s="299"/>
      <c r="F23" s="298"/>
      <c r="G23" s="298"/>
      <c r="H23" s="298"/>
      <c r="I23" s="298"/>
      <c r="J23" s="298"/>
      <c r="K23" s="295"/>
      <c r="M23" s="267"/>
      <c r="N23" s="267"/>
      <c r="O23" s="267"/>
      <c r="P23" s="267"/>
      <c r="Q23" s="267"/>
      <c r="R23" s="267"/>
      <c r="S23" s="267"/>
      <c r="T23" s="267"/>
    </row>
    <row r="24" spans="2:11" s="270" customFormat="1" ht="13.5" customHeight="1">
      <c r="B24" s="305" t="s">
        <v>252</v>
      </c>
      <c r="C24" s="306">
        <v>4200</v>
      </c>
      <c r="D24" s="290"/>
      <c r="E24" s="291"/>
      <c r="F24" s="290"/>
      <c r="G24" s="290"/>
      <c r="H24" s="290"/>
      <c r="I24" s="290"/>
      <c r="J24" s="290"/>
      <c r="K24" s="354">
        <f>D25+E25+H25</f>
        <v>0</v>
      </c>
    </row>
    <row r="25" spans="2:11" s="270" customFormat="1" ht="24.75" customHeight="1" thickBot="1">
      <c r="B25" s="307" t="s">
        <v>253</v>
      </c>
      <c r="C25" s="308"/>
      <c r="D25" s="294"/>
      <c r="E25" s="295"/>
      <c r="F25" s="294"/>
      <c r="G25" s="294"/>
      <c r="H25" s="294"/>
      <c r="I25" s="294"/>
      <c r="J25" s="294"/>
      <c r="K25" s="355"/>
    </row>
    <row r="26" spans="2:11" s="270" customFormat="1" ht="27" customHeight="1" thickBot="1">
      <c r="B26" s="293" t="s">
        <v>254</v>
      </c>
      <c r="C26" s="297">
        <v>4205</v>
      </c>
      <c r="D26" s="298"/>
      <c r="E26" s="299"/>
      <c r="F26" s="298"/>
      <c r="G26" s="298"/>
      <c r="H26" s="298"/>
      <c r="I26" s="298"/>
      <c r="J26" s="298"/>
      <c r="K26" s="295"/>
    </row>
    <row r="27" spans="2:11" s="270" customFormat="1" ht="32.25" customHeight="1" thickBot="1">
      <c r="B27" s="293" t="s">
        <v>255</v>
      </c>
      <c r="C27" s="297">
        <v>4210</v>
      </c>
      <c r="D27" s="298"/>
      <c r="E27" s="299"/>
      <c r="F27" s="298"/>
      <c r="G27" s="298"/>
      <c r="H27" s="298"/>
      <c r="I27" s="298"/>
      <c r="J27" s="298"/>
      <c r="K27" s="299"/>
    </row>
    <row r="28" spans="2:11" s="270" customFormat="1" ht="12.75" customHeight="1">
      <c r="B28" s="305" t="s">
        <v>256</v>
      </c>
      <c r="C28" s="306">
        <v>4240</v>
      </c>
      <c r="D28" s="290"/>
      <c r="E28" s="291"/>
      <c r="F28" s="290"/>
      <c r="G28" s="290"/>
      <c r="H28" s="290"/>
      <c r="I28" s="290"/>
      <c r="J28" s="290"/>
      <c r="K28" s="291"/>
    </row>
    <row r="29" spans="2:11" s="270" customFormat="1" ht="13.5" customHeight="1" thickBot="1">
      <c r="B29" s="307" t="s">
        <v>257</v>
      </c>
      <c r="C29" s="308"/>
      <c r="D29" s="294"/>
      <c r="E29" s="295"/>
      <c r="F29" s="294"/>
      <c r="G29" s="294"/>
      <c r="H29" s="294"/>
      <c r="I29" s="294"/>
      <c r="J29" s="294"/>
      <c r="K29" s="295"/>
    </row>
    <row r="30" spans="2:11" s="270" customFormat="1" ht="23.25" customHeight="1" thickBot="1">
      <c r="B30" s="293" t="s">
        <v>258</v>
      </c>
      <c r="C30" s="297">
        <v>4245</v>
      </c>
      <c r="D30" s="298"/>
      <c r="E30" s="299"/>
      <c r="F30" s="298"/>
      <c r="G30" s="298"/>
      <c r="H30" s="298"/>
      <c r="I30" s="298"/>
      <c r="J30" s="298"/>
      <c r="K30" s="299"/>
    </row>
    <row r="31" spans="2:11" s="270" customFormat="1" ht="16.5" customHeight="1">
      <c r="B31" s="282" t="s">
        <v>259</v>
      </c>
      <c r="C31" s="306">
        <v>4260</v>
      </c>
      <c r="D31" s="290"/>
      <c r="E31" s="291"/>
      <c r="F31" s="290"/>
      <c r="G31" s="290"/>
      <c r="H31" s="290"/>
      <c r="I31" s="290"/>
      <c r="J31" s="290"/>
      <c r="K31" s="291"/>
    </row>
    <row r="32" spans="2:11" s="270" customFormat="1" ht="11.25" customHeight="1" thickBot="1">
      <c r="B32" s="293" t="s">
        <v>260</v>
      </c>
      <c r="C32" s="308"/>
      <c r="D32" s="294"/>
      <c r="E32" s="295"/>
      <c r="F32" s="294"/>
      <c r="G32" s="294"/>
      <c r="H32" s="294"/>
      <c r="I32" s="294"/>
      <c r="J32" s="294"/>
      <c r="K32" s="295"/>
    </row>
    <row r="33" spans="2:11" s="270" customFormat="1" ht="24.75" customHeight="1" hidden="1" thickBot="1">
      <c r="B33" s="293" t="s">
        <v>261</v>
      </c>
      <c r="C33" s="297">
        <v>4265</v>
      </c>
      <c r="D33" s="298"/>
      <c r="E33" s="299"/>
      <c r="F33" s="298"/>
      <c r="G33" s="298"/>
      <c r="H33" s="298"/>
      <c r="I33" s="298"/>
      <c r="J33" s="298"/>
      <c r="K33" s="299"/>
    </row>
    <row r="34" spans="2:11" s="270" customFormat="1" ht="24" customHeight="1" hidden="1" thickBot="1">
      <c r="B34" s="293" t="s">
        <v>262</v>
      </c>
      <c r="C34" s="297">
        <v>4270</v>
      </c>
      <c r="D34" s="298"/>
      <c r="E34" s="299"/>
      <c r="F34" s="298"/>
      <c r="G34" s="298"/>
      <c r="H34" s="298"/>
      <c r="I34" s="298"/>
      <c r="J34" s="298"/>
      <c r="K34" s="299"/>
    </row>
    <row r="35" spans="2:11" s="270" customFormat="1" ht="16.5" customHeight="1" thickBot="1">
      <c r="B35" s="293" t="s">
        <v>263</v>
      </c>
      <c r="C35" s="297">
        <v>4275</v>
      </c>
      <c r="D35" s="298"/>
      <c r="E35" s="299"/>
      <c r="F35" s="298"/>
      <c r="G35" s="298"/>
      <c r="H35" s="298"/>
      <c r="I35" s="298"/>
      <c r="J35" s="298"/>
      <c r="K35" s="299"/>
    </row>
    <row r="36" spans="2:11" s="270" customFormat="1" ht="16.5" customHeight="1" thickBot="1">
      <c r="B36" s="293" t="s">
        <v>264</v>
      </c>
      <c r="C36" s="297">
        <v>4290</v>
      </c>
      <c r="D36" s="298"/>
      <c r="E36" s="299"/>
      <c r="F36" s="298"/>
      <c r="G36" s="298"/>
      <c r="H36" s="298"/>
      <c r="I36" s="298"/>
      <c r="J36" s="298"/>
      <c r="K36" s="299">
        <f>D36+E36+F36+G36+H36+I36+J36</f>
        <v>0</v>
      </c>
    </row>
    <row r="37" spans="2:11" s="270" customFormat="1" ht="16.5" customHeight="1" thickBot="1">
      <c r="B37" s="293" t="s">
        <v>265</v>
      </c>
      <c r="C37" s="297"/>
      <c r="D37" s="298"/>
      <c r="E37" s="299"/>
      <c r="F37" s="298"/>
      <c r="G37" s="298"/>
      <c r="H37" s="298"/>
      <c r="I37" s="298"/>
      <c r="J37" s="298"/>
      <c r="K37" s="299">
        <f>D37+E37+F37+G37+H37+I37+J37</f>
        <v>0</v>
      </c>
    </row>
    <row r="38" spans="2:11" s="270" customFormat="1" ht="17.25" customHeight="1" thickBot="1">
      <c r="B38" s="286" t="s">
        <v>266</v>
      </c>
      <c r="C38" s="300">
        <v>4295</v>
      </c>
      <c r="D38" s="309">
        <f>D22+D23-D24-D26-D27+D28+D30-D31-D33-D34-D35+D36-D37</f>
        <v>0</v>
      </c>
      <c r="E38" s="309">
        <f>E22+E23-E24-E26-E27+E28+E30-E31-E33-E34-E35+E36-E37</f>
        <v>0</v>
      </c>
      <c r="F38" s="309">
        <f>F22+F23-F24-F26-F27+F28+F30-F31-F33-F34-F35+F36-F37</f>
        <v>0</v>
      </c>
      <c r="G38" s="309">
        <f>G22+G23-G24-G26-G27+G28+G30-G31-G33-G34-G35+G36-G37</f>
        <v>0</v>
      </c>
      <c r="H38" s="309">
        <f>H22+H23-H24-H26-H27+H28+H30-H31-H33-H34-H35+H36-H37-H25</f>
        <v>0</v>
      </c>
      <c r="I38" s="309">
        <f>I22+I23-I24-I26-I27+I28+I30-I31-I33-I34-I35+I36-I37-I25</f>
        <v>0</v>
      </c>
      <c r="J38" s="309">
        <f>J22+J23-J24-J26-J27+J28+J30-J31-J33-J34-J35+J36-J37-J25</f>
        <v>0</v>
      </c>
      <c r="K38" s="309">
        <f>K22+K23-K24-K26-K27+K28+K30-K31-K33-K34-K35+K36-K37-K25</f>
        <v>0</v>
      </c>
    </row>
    <row r="39" spans="2:11" s="270" customFormat="1" ht="16.5" customHeight="1">
      <c r="B39" s="282" t="s">
        <v>243</v>
      </c>
      <c r="C39" s="283">
        <v>4300</v>
      </c>
      <c r="D39" s="310">
        <f aca="true" t="shared" si="0" ref="D39:J39">D21+D38</f>
        <v>0</v>
      </c>
      <c r="E39" s="310">
        <f t="shared" si="0"/>
        <v>0</v>
      </c>
      <c r="F39" s="310">
        <f t="shared" si="0"/>
        <v>0</v>
      </c>
      <c r="G39" s="310">
        <f t="shared" si="0"/>
        <v>0</v>
      </c>
      <c r="H39" s="310">
        <f t="shared" si="0"/>
        <v>0</v>
      </c>
      <c r="I39" s="310">
        <f t="shared" si="0"/>
        <v>0</v>
      </c>
      <c r="J39" s="310">
        <f t="shared" si="0"/>
        <v>0</v>
      </c>
      <c r="K39" s="310">
        <f>K21+K38</f>
        <v>0</v>
      </c>
    </row>
    <row r="40" spans="2:11" s="270" customFormat="1" ht="16.5" customHeight="1" thickBot="1">
      <c r="B40" s="286" t="s">
        <v>267</v>
      </c>
      <c r="C40" s="287"/>
      <c r="D40" s="294"/>
      <c r="E40" s="295"/>
      <c r="F40" s="294"/>
      <c r="G40" s="294"/>
      <c r="H40" s="294"/>
      <c r="I40" s="294"/>
      <c r="J40" s="294"/>
      <c r="K40" s="295"/>
    </row>
    <row r="41" ht="12.75">
      <c r="B41" s="82"/>
    </row>
    <row r="42" ht="12.75">
      <c r="B42" s="82"/>
    </row>
    <row r="43" spans="2:10" ht="12.75">
      <c r="B43" s="534" t="str">
        <f>'[2]форма 1'!B113</f>
        <v>Керівник</v>
      </c>
      <c r="C43" s="535"/>
      <c r="H43" t="s">
        <v>268</v>
      </c>
      <c r="I43" s="12" t="str">
        <f>'Форма 3'!D73</f>
        <v>Мікунова М.В.</v>
      </c>
      <c r="J43" s="5"/>
    </row>
    <row r="44" spans="2:9" ht="12.75">
      <c r="B44" s="82"/>
      <c r="H44" s="5"/>
      <c r="I44" s="5"/>
    </row>
    <row r="45" spans="2:10" ht="14.25" customHeight="1">
      <c r="B45" s="82" t="s">
        <v>97</v>
      </c>
      <c r="H45" t="s">
        <v>268</v>
      </c>
      <c r="I45" s="12" t="str">
        <f>'Форма 3'!D75</f>
        <v>Виноградова Т.О.</v>
      </c>
      <c r="J45" s="5"/>
    </row>
  </sheetData>
  <sheetProtection/>
  <mergeCells count="7">
    <mergeCell ref="B43:C43"/>
    <mergeCell ref="I10:J10"/>
    <mergeCell ref="G10:H10"/>
    <mergeCell ref="H5:I5"/>
    <mergeCell ref="B6:H6"/>
    <mergeCell ref="J6:K6"/>
    <mergeCell ref="K24:K2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SheetLayoutView="100" zoomScalePageLayoutView="0" workbookViewId="0" topLeftCell="A6">
      <selection activeCell="E22" sqref="E22"/>
    </sheetView>
  </sheetViews>
  <sheetFormatPr defaultColWidth="9.00390625" defaultRowHeight="12.75"/>
  <cols>
    <col min="1" max="1" width="44.875" style="0" customWidth="1"/>
    <col min="2" max="2" width="5.875" style="0" customWidth="1"/>
    <col min="5" max="5" width="8.25390625" style="0" customWidth="1"/>
    <col min="6" max="6" width="7.875" style="0" customWidth="1"/>
    <col min="7" max="7" width="6.75390625" style="0" customWidth="1"/>
    <col min="8" max="8" width="7.625" style="0" customWidth="1"/>
    <col min="9" max="9" width="7.375" style="0" customWidth="1"/>
    <col min="10" max="10" width="7.625" style="0" customWidth="1"/>
    <col min="11" max="12" width="7.125" style="0" customWidth="1"/>
    <col min="13" max="13" width="6.875" style="0" customWidth="1"/>
    <col min="14" max="14" width="10.875" style="0" customWidth="1"/>
    <col min="15" max="15" width="10.125" style="0" customWidth="1"/>
  </cols>
  <sheetData>
    <row r="1" spans="1:15" ht="12.75">
      <c r="A1" s="311"/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</row>
    <row r="2" spans="1:15" ht="15.75">
      <c r="A2" s="312" t="str">
        <f>'Форма 3'!B3</f>
        <v>Підприємство                    ДО "Південна ТІДГК"</v>
      </c>
      <c r="B2" s="313"/>
      <c r="C2" s="313"/>
      <c r="D2" s="313"/>
      <c r="E2" s="313"/>
      <c r="F2" s="314"/>
      <c r="G2" s="314"/>
      <c r="H2" s="314"/>
      <c r="L2" s="315" t="s">
        <v>269</v>
      </c>
      <c r="M2" s="314"/>
      <c r="N2" s="316">
        <f>'[3]форма 1'!E8</f>
        <v>24616094</v>
      </c>
      <c r="O2" s="311"/>
    </row>
    <row r="3" spans="1:15" ht="15.75">
      <c r="A3" s="317" t="s">
        <v>270</v>
      </c>
      <c r="B3" s="318"/>
      <c r="C3" s="318"/>
      <c r="D3" s="318"/>
      <c r="E3" s="318"/>
      <c r="F3" s="314"/>
      <c r="G3" s="314"/>
      <c r="H3" s="314"/>
      <c r="L3" s="315" t="s">
        <v>271</v>
      </c>
      <c r="M3" s="314"/>
      <c r="N3" s="319">
        <f>'[3]форма 1'!E9</f>
        <v>1210100000</v>
      </c>
      <c r="O3" s="311"/>
    </row>
    <row r="4" spans="1:15" ht="15.75">
      <c r="A4" s="317" t="s">
        <v>272</v>
      </c>
      <c r="B4" s="318"/>
      <c r="C4" s="318"/>
      <c r="D4" s="318"/>
      <c r="E4" s="318"/>
      <c r="F4" s="314"/>
      <c r="G4" s="314"/>
      <c r="H4" s="314"/>
      <c r="L4" s="315" t="s">
        <v>273</v>
      </c>
      <c r="M4" s="314"/>
      <c r="N4" s="316"/>
      <c r="O4" s="311"/>
    </row>
    <row r="5" spans="1:15" ht="15.75">
      <c r="A5" s="317" t="s">
        <v>274</v>
      </c>
      <c r="B5" s="318"/>
      <c r="C5" s="318"/>
      <c r="D5" s="318"/>
      <c r="E5" s="318"/>
      <c r="F5" s="314"/>
      <c r="G5" s="314"/>
      <c r="H5" s="314"/>
      <c r="L5" s="315" t="s">
        <v>275</v>
      </c>
      <c r="M5" s="314"/>
      <c r="N5" s="316">
        <v>425</v>
      </c>
      <c r="O5" s="311"/>
    </row>
    <row r="6" spans="1:15" ht="15.75">
      <c r="A6" s="317" t="s">
        <v>276</v>
      </c>
      <c r="B6" s="318"/>
      <c r="C6" s="318"/>
      <c r="D6" s="318"/>
      <c r="E6" s="318"/>
      <c r="F6" s="314"/>
      <c r="G6" s="314"/>
      <c r="H6" s="314"/>
      <c r="L6" s="315" t="s">
        <v>277</v>
      </c>
      <c r="M6" s="314"/>
      <c r="N6" s="320" t="s">
        <v>164</v>
      </c>
      <c r="O6" s="311"/>
    </row>
    <row r="7" spans="1:15" ht="15.75">
      <c r="A7" s="317" t="s">
        <v>278</v>
      </c>
      <c r="B7" s="318"/>
      <c r="C7" s="318"/>
      <c r="D7" s="318"/>
      <c r="E7" s="318"/>
      <c r="F7" s="314"/>
      <c r="G7" s="314"/>
      <c r="H7" s="314"/>
      <c r="L7" s="315" t="s">
        <v>279</v>
      </c>
      <c r="M7" s="314"/>
      <c r="N7" s="311"/>
      <c r="O7" s="311"/>
    </row>
    <row r="8" spans="1:15" ht="15.75">
      <c r="A8" s="317" t="s">
        <v>280</v>
      </c>
      <c r="B8" s="318"/>
      <c r="C8" s="318"/>
      <c r="D8" s="318"/>
      <c r="E8" s="318"/>
      <c r="F8" s="314"/>
      <c r="G8" s="314"/>
      <c r="H8" s="314"/>
      <c r="I8" s="314"/>
      <c r="J8" s="314"/>
      <c r="K8" s="314"/>
      <c r="L8" s="314"/>
      <c r="M8" s="314"/>
      <c r="N8" s="311"/>
      <c r="O8" s="311"/>
    </row>
    <row r="9" spans="1:15" ht="9.75" customHeight="1">
      <c r="A9" s="314"/>
      <c r="B9" s="314"/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1"/>
      <c r="O9" s="311"/>
    </row>
    <row r="10" spans="1:15" ht="18.75">
      <c r="A10" s="321"/>
      <c r="B10" s="314"/>
      <c r="C10" s="314"/>
      <c r="D10" s="314"/>
      <c r="E10" s="322" t="s">
        <v>281</v>
      </c>
      <c r="F10" s="323"/>
      <c r="G10" s="323"/>
      <c r="H10" s="323"/>
      <c r="I10" s="323"/>
      <c r="J10" s="314"/>
      <c r="K10" s="314"/>
      <c r="L10" s="314"/>
      <c r="M10" s="314"/>
      <c r="N10" s="311"/>
      <c r="O10" s="311"/>
    </row>
    <row r="11" spans="1:15" ht="18.75">
      <c r="A11" s="321"/>
      <c r="B11" s="314"/>
      <c r="C11" s="314"/>
      <c r="D11" s="314"/>
      <c r="E11" s="323"/>
      <c r="F11" s="323"/>
      <c r="G11" s="322" t="s">
        <v>638</v>
      </c>
      <c r="H11" s="323"/>
      <c r="I11" s="323"/>
      <c r="J11" s="314"/>
      <c r="K11" s="314"/>
      <c r="L11" s="314"/>
      <c r="M11" s="314"/>
      <c r="N11" s="311"/>
      <c r="O11" s="311"/>
    </row>
    <row r="12" spans="1:15" ht="18.75">
      <c r="A12" s="314"/>
      <c r="B12" s="314"/>
      <c r="C12" s="314"/>
      <c r="D12" s="314"/>
      <c r="E12" s="323"/>
      <c r="F12" s="323"/>
      <c r="G12" s="323"/>
      <c r="H12" s="323"/>
      <c r="I12" s="324" t="s">
        <v>282</v>
      </c>
      <c r="J12" s="314"/>
      <c r="K12" s="314"/>
      <c r="L12" s="314"/>
      <c r="M12" s="314"/>
      <c r="N12" s="311"/>
      <c r="O12" s="311"/>
    </row>
    <row r="13" spans="1:15" ht="15.75">
      <c r="A13" s="314"/>
      <c r="B13" s="314"/>
      <c r="C13" s="314"/>
      <c r="D13" s="314"/>
      <c r="E13" s="314"/>
      <c r="F13" s="314"/>
      <c r="G13" s="314"/>
      <c r="H13" s="314"/>
      <c r="I13" s="314"/>
      <c r="J13" s="314"/>
      <c r="K13" s="315" t="s">
        <v>283</v>
      </c>
      <c r="L13" s="314"/>
      <c r="M13" s="325" t="s">
        <v>284</v>
      </c>
      <c r="N13" s="311"/>
      <c r="O13" s="311"/>
    </row>
    <row r="14" spans="1:15" ht="8.25" customHeight="1">
      <c r="A14" s="315"/>
      <c r="B14" s="314"/>
      <c r="C14" s="314"/>
      <c r="D14" s="314"/>
      <c r="E14" s="314"/>
      <c r="F14" s="314"/>
      <c r="G14" s="314"/>
      <c r="H14" s="314"/>
      <c r="I14" s="314"/>
      <c r="J14" s="314"/>
      <c r="K14" s="314"/>
      <c r="L14" s="314"/>
      <c r="M14" s="314"/>
      <c r="N14" s="311"/>
      <c r="O14" s="311"/>
    </row>
    <row r="15" spans="1:15" ht="12.75" hidden="1">
      <c r="A15" s="311"/>
      <c r="B15" s="311"/>
      <c r="C15" s="311"/>
      <c r="D15" s="311"/>
      <c r="E15" s="311"/>
      <c r="F15" s="311"/>
      <c r="G15" s="311"/>
      <c r="H15" s="311"/>
      <c r="I15" s="311"/>
      <c r="J15" s="311"/>
      <c r="K15" s="311"/>
      <c r="L15" s="311"/>
      <c r="M15" s="311"/>
      <c r="N15" s="311"/>
      <c r="O15" s="311"/>
    </row>
    <row r="16" spans="1:15" ht="12.75" hidden="1">
      <c r="A16" s="311"/>
      <c r="B16" s="311"/>
      <c r="C16" s="311"/>
      <c r="D16" s="311"/>
      <c r="E16" s="311"/>
      <c r="F16" s="311"/>
      <c r="G16" s="311"/>
      <c r="H16" s="311"/>
      <c r="I16" s="311"/>
      <c r="J16" s="311"/>
      <c r="K16" s="311"/>
      <c r="L16" s="311"/>
      <c r="M16" s="311"/>
      <c r="N16" s="311"/>
      <c r="O16" s="311"/>
    </row>
    <row r="17" spans="1:15" ht="12.75" hidden="1">
      <c r="A17" s="311"/>
      <c r="B17" s="311"/>
      <c r="C17" s="311"/>
      <c r="D17" s="311"/>
      <c r="E17" s="311"/>
      <c r="F17" s="311"/>
      <c r="G17" s="311"/>
      <c r="H17" s="311"/>
      <c r="I17" s="311"/>
      <c r="J17" s="311"/>
      <c r="K17" s="311"/>
      <c r="L17" s="311"/>
      <c r="M17" s="311"/>
      <c r="N17" s="311"/>
      <c r="O17" s="311"/>
    </row>
    <row r="18" spans="1:15" ht="15.75">
      <c r="A18" s="326"/>
      <c r="B18" s="326"/>
      <c r="C18" s="326"/>
      <c r="D18" s="326"/>
      <c r="E18" s="326"/>
      <c r="F18" s="271" t="s">
        <v>285</v>
      </c>
      <c r="G18" s="271"/>
      <c r="H18" s="271"/>
      <c r="I18" s="271"/>
      <c r="J18" s="326"/>
      <c r="K18" s="326"/>
      <c r="L18" s="326"/>
      <c r="M18" s="326"/>
      <c r="N18" s="326"/>
      <c r="O18" s="326"/>
    </row>
    <row r="19" spans="1:15" ht="12.75">
      <c r="A19" s="272" t="s">
        <v>286</v>
      </c>
      <c r="B19" s="356" t="s">
        <v>2</v>
      </c>
      <c r="C19" s="328" t="s">
        <v>287</v>
      </c>
      <c r="D19" s="304"/>
      <c r="E19" s="356" t="s">
        <v>288</v>
      </c>
      <c r="F19" s="328" t="s">
        <v>289</v>
      </c>
      <c r="G19" s="304"/>
      <c r="H19" s="358" t="s">
        <v>290</v>
      </c>
      <c r="I19" s="327"/>
      <c r="J19" s="356" t="s">
        <v>291</v>
      </c>
      <c r="K19" s="356" t="s">
        <v>292</v>
      </c>
      <c r="L19" s="358" t="s">
        <v>293</v>
      </c>
      <c r="M19" s="327"/>
      <c r="N19" s="328" t="s">
        <v>294</v>
      </c>
      <c r="O19" s="304"/>
    </row>
    <row r="20" spans="1:15" ht="56.25">
      <c r="A20" s="273"/>
      <c r="B20" s="357"/>
      <c r="C20" s="329" t="s">
        <v>295</v>
      </c>
      <c r="D20" s="329" t="s">
        <v>296</v>
      </c>
      <c r="E20" s="357"/>
      <c r="F20" s="329" t="s">
        <v>297</v>
      </c>
      <c r="G20" s="329" t="s">
        <v>296</v>
      </c>
      <c r="H20" s="329" t="s">
        <v>295</v>
      </c>
      <c r="I20" s="329" t="s">
        <v>296</v>
      </c>
      <c r="J20" s="357"/>
      <c r="K20" s="357"/>
      <c r="L20" s="329" t="s">
        <v>297</v>
      </c>
      <c r="M20" s="329" t="s">
        <v>296</v>
      </c>
      <c r="N20" s="329" t="s">
        <v>295</v>
      </c>
      <c r="O20" s="329" t="s">
        <v>296</v>
      </c>
    </row>
    <row r="21" spans="1:15" ht="12.75">
      <c r="A21" s="330" t="s">
        <v>298</v>
      </c>
      <c r="B21" s="331" t="s">
        <v>299</v>
      </c>
      <c r="C21" s="331" t="s">
        <v>300</v>
      </c>
      <c r="D21" s="331" t="s">
        <v>301</v>
      </c>
      <c r="E21" s="331" t="s">
        <v>302</v>
      </c>
      <c r="F21" s="332" t="s">
        <v>303</v>
      </c>
      <c r="G21" s="331" t="s">
        <v>304</v>
      </c>
      <c r="H21" s="331" t="s">
        <v>305</v>
      </c>
      <c r="I21" s="331" t="s">
        <v>306</v>
      </c>
      <c r="J21" s="331" t="s">
        <v>307</v>
      </c>
      <c r="K21" s="331" t="s">
        <v>308</v>
      </c>
      <c r="L21" s="331" t="s">
        <v>309</v>
      </c>
      <c r="M21" s="331" t="s">
        <v>310</v>
      </c>
      <c r="N21" s="333" t="s">
        <v>311</v>
      </c>
      <c r="O21" s="333" t="s">
        <v>312</v>
      </c>
    </row>
    <row r="22" spans="1:15" ht="15.75">
      <c r="A22" s="334" t="s">
        <v>313</v>
      </c>
      <c r="B22" s="335" t="s">
        <v>314</v>
      </c>
      <c r="C22" s="336"/>
      <c r="D22" s="336"/>
      <c r="E22" s="337"/>
      <c r="F22" s="336"/>
      <c r="G22" s="336"/>
      <c r="H22" s="336"/>
      <c r="I22" s="336"/>
      <c r="J22" s="336"/>
      <c r="K22" s="336"/>
      <c r="L22" s="336"/>
      <c r="M22" s="336"/>
      <c r="N22" s="338">
        <f>C22+E22+F22-H22+L22</f>
        <v>0</v>
      </c>
      <c r="O22" s="338">
        <f>D22+G22-I22+J22+M22</f>
        <v>0</v>
      </c>
    </row>
    <row r="23" spans="1:15" ht="15.75">
      <c r="A23" s="334" t="s">
        <v>315</v>
      </c>
      <c r="B23" s="335" t="s">
        <v>316</v>
      </c>
      <c r="C23" s="336"/>
      <c r="D23" s="336"/>
      <c r="E23" s="336"/>
      <c r="F23" s="336"/>
      <c r="G23" s="336"/>
      <c r="H23" s="336"/>
      <c r="I23" s="336"/>
      <c r="J23" s="336"/>
      <c r="K23" s="336"/>
      <c r="L23" s="336"/>
      <c r="M23" s="336"/>
      <c r="N23" s="338">
        <f aca="true" t="shared" si="0" ref="N23:N28">C23+E23+F23-H23+L23</f>
        <v>0</v>
      </c>
      <c r="O23" s="338">
        <f aca="true" t="shared" si="1" ref="O23:O28">D23+G23-I23+J23+M23</f>
        <v>0</v>
      </c>
    </row>
    <row r="24" spans="1:15" ht="15.75">
      <c r="A24" s="334" t="s">
        <v>317</v>
      </c>
      <c r="B24" s="335" t="s">
        <v>318</v>
      </c>
      <c r="C24" s="336"/>
      <c r="D24" s="336"/>
      <c r="E24" s="336"/>
      <c r="F24" s="336"/>
      <c r="G24" s="336"/>
      <c r="H24" s="336"/>
      <c r="I24" s="336"/>
      <c r="J24" s="336"/>
      <c r="K24" s="336"/>
      <c r="L24" s="336"/>
      <c r="M24" s="336"/>
      <c r="N24" s="338">
        <f t="shared" si="0"/>
        <v>0</v>
      </c>
      <c r="O24" s="338">
        <f t="shared" si="1"/>
        <v>0</v>
      </c>
    </row>
    <row r="25" spans="1:15" ht="15.75">
      <c r="A25" s="334" t="s">
        <v>319</v>
      </c>
      <c r="B25" s="335" t="s">
        <v>320</v>
      </c>
      <c r="C25" s="336"/>
      <c r="D25" s="336"/>
      <c r="E25" s="336"/>
      <c r="F25" s="336"/>
      <c r="G25" s="336"/>
      <c r="H25" s="336"/>
      <c r="I25" s="336"/>
      <c r="J25" s="336"/>
      <c r="K25" s="336"/>
      <c r="L25" s="336"/>
      <c r="M25" s="336"/>
      <c r="N25" s="338">
        <f t="shared" si="0"/>
        <v>0</v>
      </c>
      <c r="O25" s="338">
        <f t="shared" si="1"/>
        <v>0</v>
      </c>
    </row>
    <row r="26" spans="1:15" ht="15.75">
      <c r="A26" s="334" t="s">
        <v>321</v>
      </c>
      <c r="B26" s="335" t="s">
        <v>322</v>
      </c>
      <c r="C26" s="336"/>
      <c r="D26" s="336"/>
      <c r="E26" s="337"/>
      <c r="F26" s="336"/>
      <c r="G26" s="336"/>
      <c r="H26" s="337"/>
      <c r="I26" s="337"/>
      <c r="J26" s="337"/>
      <c r="K26" s="336"/>
      <c r="L26" s="336"/>
      <c r="M26" s="336"/>
      <c r="N26" s="338">
        <f t="shared" si="0"/>
        <v>0</v>
      </c>
      <c r="O26" s="338">
        <f t="shared" si="1"/>
        <v>0</v>
      </c>
    </row>
    <row r="27" spans="1:15" ht="15.75">
      <c r="A27" s="334" t="s">
        <v>323</v>
      </c>
      <c r="B27" s="335" t="s">
        <v>324</v>
      </c>
      <c r="C27" s="336"/>
      <c r="D27" s="336"/>
      <c r="E27" s="336"/>
      <c r="F27" s="336"/>
      <c r="G27" s="336"/>
      <c r="H27" s="336"/>
      <c r="I27" s="336"/>
      <c r="J27" s="336"/>
      <c r="K27" s="336"/>
      <c r="L27" s="336"/>
      <c r="M27" s="336"/>
      <c r="N27" s="338">
        <f t="shared" si="0"/>
        <v>0</v>
      </c>
      <c r="O27" s="338">
        <f t="shared" si="1"/>
        <v>0</v>
      </c>
    </row>
    <row r="28" spans="1:15" ht="15.75">
      <c r="A28" s="334" t="s">
        <v>325</v>
      </c>
      <c r="B28" s="335" t="s">
        <v>326</v>
      </c>
      <c r="C28" s="336"/>
      <c r="D28" s="336"/>
      <c r="E28" s="336"/>
      <c r="F28" s="336"/>
      <c r="G28" s="336"/>
      <c r="H28" s="336"/>
      <c r="I28" s="336"/>
      <c r="J28" s="337"/>
      <c r="K28" s="336"/>
      <c r="L28" s="336"/>
      <c r="M28" s="336"/>
      <c r="N28" s="338">
        <f t="shared" si="0"/>
        <v>0</v>
      </c>
      <c r="O28" s="338">
        <f t="shared" si="1"/>
        <v>0</v>
      </c>
    </row>
    <row r="29" spans="1:15" ht="15.75">
      <c r="A29" s="334" t="s">
        <v>13</v>
      </c>
      <c r="B29" s="335" t="s">
        <v>327</v>
      </c>
      <c r="C29" s="339">
        <f>C28+C25+C24+C23+C22+C27+C26</f>
        <v>0</v>
      </c>
      <c r="D29" s="339">
        <f aca="true" t="shared" si="2" ref="D29:O29">D28+D25+D24+D23+D22+D27+D26</f>
        <v>0</v>
      </c>
      <c r="E29" s="338">
        <f t="shared" si="2"/>
        <v>0</v>
      </c>
      <c r="F29" s="339">
        <f t="shared" si="2"/>
        <v>0</v>
      </c>
      <c r="G29" s="339">
        <f t="shared" si="2"/>
        <v>0</v>
      </c>
      <c r="H29" s="338">
        <f t="shared" si="2"/>
        <v>0</v>
      </c>
      <c r="I29" s="338">
        <f t="shared" si="2"/>
        <v>0</v>
      </c>
      <c r="J29" s="338">
        <f t="shared" si="2"/>
        <v>0</v>
      </c>
      <c r="K29" s="339">
        <f t="shared" si="2"/>
        <v>0</v>
      </c>
      <c r="L29" s="339">
        <f t="shared" si="2"/>
        <v>0</v>
      </c>
      <c r="M29" s="339">
        <f t="shared" si="2"/>
        <v>0</v>
      </c>
      <c r="N29" s="338">
        <f t="shared" si="2"/>
        <v>0</v>
      </c>
      <c r="O29" s="338">
        <f t="shared" si="2"/>
        <v>0</v>
      </c>
    </row>
    <row r="30" spans="1:15" ht="12.75">
      <c r="A30" s="340"/>
      <c r="B30" s="341"/>
      <c r="C30" s="341"/>
      <c r="D30" s="341"/>
      <c r="E30" s="341"/>
      <c r="F30" s="341"/>
      <c r="G30" s="341"/>
      <c r="H30" s="341"/>
      <c r="I30" s="341"/>
      <c r="J30" s="341"/>
      <c r="K30" s="341"/>
      <c r="L30" s="341"/>
      <c r="M30" s="341"/>
      <c r="N30" s="341"/>
      <c r="O30" s="341"/>
    </row>
    <row r="31" spans="1:15" ht="12.75">
      <c r="A31" s="340" t="s">
        <v>328</v>
      </c>
      <c r="B31" s="340" t="s">
        <v>329</v>
      </c>
      <c r="C31" s="340"/>
      <c r="D31" s="340"/>
      <c r="E31" s="340"/>
      <c r="F31" s="340"/>
      <c r="G31" s="340"/>
      <c r="H31" s="340"/>
      <c r="I31" s="340"/>
      <c r="J31" s="340"/>
      <c r="K31" s="340"/>
      <c r="L31" s="340"/>
      <c r="M31" s="340"/>
      <c r="N31" s="340"/>
      <c r="O31" s="340"/>
    </row>
    <row r="32" spans="1:15" ht="12.75">
      <c r="A32" s="340"/>
      <c r="B32" s="340" t="s">
        <v>330</v>
      </c>
      <c r="C32" s="340"/>
      <c r="D32" s="340"/>
      <c r="E32" s="340"/>
      <c r="F32" s="340"/>
      <c r="G32" s="340"/>
      <c r="H32" s="340"/>
      <c r="I32" s="340"/>
      <c r="J32" s="340"/>
      <c r="K32" s="340"/>
      <c r="L32" s="340"/>
      <c r="M32" s="340"/>
      <c r="N32" s="340"/>
      <c r="O32" s="340"/>
    </row>
    <row r="33" spans="1:15" ht="12.75">
      <c r="A33" s="340"/>
      <c r="B33" s="340" t="s">
        <v>331</v>
      </c>
      <c r="C33" s="340"/>
      <c r="D33" s="340"/>
      <c r="E33" s="340"/>
      <c r="F33" s="340"/>
      <c r="G33" s="340"/>
      <c r="H33" s="340"/>
      <c r="I33" s="340"/>
      <c r="J33" s="340"/>
      <c r="K33" s="340"/>
      <c r="L33" s="340"/>
      <c r="M33" s="340"/>
      <c r="N33" s="340"/>
      <c r="O33" s="340"/>
    </row>
    <row r="34" spans="1:15" ht="12.75">
      <c r="A34" s="340" t="s">
        <v>332</v>
      </c>
      <c r="B34" s="340" t="s">
        <v>333</v>
      </c>
      <c r="C34" s="340"/>
      <c r="D34" s="340"/>
      <c r="E34" s="340"/>
      <c r="F34" s="340"/>
      <c r="G34" s="340"/>
      <c r="H34" s="340"/>
      <c r="I34" s="340"/>
      <c r="J34" s="340"/>
      <c r="K34" s="340"/>
      <c r="L34" s="340"/>
      <c r="M34" s="340"/>
      <c r="N34" s="340"/>
      <c r="O34" s="340"/>
    </row>
    <row r="35" spans="1:15" ht="12.75">
      <c r="A35" s="340" t="s">
        <v>334</v>
      </c>
      <c r="B35" s="340" t="s">
        <v>335</v>
      </c>
      <c r="C35" s="340"/>
      <c r="D35" s="340"/>
      <c r="E35" s="340"/>
      <c r="F35" s="340"/>
      <c r="G35" s="340"/>
      <c r="H35" s="340"/>
      <c r="I35" s="340"/>
      <c r="J35" s="340"/>
      <c r="K35" s="340"/>
      <c r="L35" s="340"/>
      <c r="M35" s="340"/>
      <c r="N35" s="340"/>
      <c r="O35" s="340"/>
    </row>
    <row r="36" spans="1:15" ht="12.75">
      <c r="A36" s="311"/>
      <c r="B36" s="311"/>
      <c r="C36" s="311"/>
      <c r="D36" s="311"/>
      <c r="E36" s="311"/>
      <c r="F36" s="311"/>
      <c r="G36" s="311"/>
      <c r="H36" s="311"/>
      <c r="I36" s="311"/>
      <c r="J36" s="311"/>
      <c r="K36" s="311"/>
      <c r="L36" s="311"/>
      <c r="M36" s="311"/>
      <c r="N36" s="311"/>
      <c r="O36" s="311"/>
    </row>
    <row r="37" spans="1:15" ht="12.75">
      <c r="A37" s="311"/>
      <c r="B37" s="311"/>
      <c r="C37" s="311"/>
      <c r="D37" s="311"/>
      <c r="E37" s="311"/>
      <c r="F37" s="311"/>
      <c r="G37" s="311"/>
      <c r="H37" s="311"/>
      <c r="I37" s="311"/>
      <c r="J37" s="311"/>
      <c r="K37" s="311"/>
      <c r="L37" s="311"/>
      <c r="M37" s="311"/>
      <c r="N37" s="311"/>
      <c r="O37" s="311"/>
    </row>
  </sheetData>
  <sheetProtection/>
  <mergeCells count="11">
    <mergeCell ref="A19:A20"/>
    <mergeCell ref="B19:B20"/>
    <mergeCell ref="C19:D19"/>
    <mergeCell ref="E19:E20"/>
    <mergeCell ref="K19:K20"/>
    <mergeCell ref="L19:M19"/>
    <mergeCell ref="N19:O19"/>
    <mergeCell ref="F18:I18"/>
    <mergeCell ref="F19:G19"/>
    <mergeCell ref="H19:I19"/>
    <mergeCell ref="J19:J20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114"/>
  <sheetViews>
    <sheetView showGridLines="0" zoomScaleSheetLayoutView="100" zoomScalePageLayoutView="0" workbookViewId="0" topLeftCell="A12">
      <selection activeCell="P37" sqref="P37"/>
    </sheetView>
  </sheetViews>
  <sheetFormatPr defaultColWidth="9.00390625" defaultRowHeight="12.75"/>
  <cols>
    <col min="1" max="1" width="0.74609375" style="0" customWidth="1"/>
    <col min="2" max="2" width="27.25390625" style="0" customWidth="1"/>
    <col min="3" max="3" width="5.00390625" style="0" customWidth="1"/>
    <col min="4" max="4" width="9.75390625" style="0" customWidth="1"/>
    <col min="5" max="5" width="9.625" style="0" customWidth="1"/>
    <col min="6" max="6" width="8.875" style="0" customWidth="1"/>
    <col min="7" max="7" width="7.625" style="0" customWidth="1"/>
    <col min="8" max="8" width="7.125" style="0" customWidth="1"/>
    <col min="9" max="10" width="7.00390625" style="0" customWidth="1"/>
    <col min="11" max="11" width="7.375" style="0" customWidth="1"/>
    <col min="12" max="12" width="7.625" style="0" customWidth="1"/>
    <col min="13" max="13" width="7.75390625" style="0" customWidth="1"/>
    <col min="14" max="14" width="7.625" style="0" customWidth="1"/>
    <col min="18" max="18" width="8.25390625" style="0" customWidth="1"/>
  </cols>
  <sheetData>
    <row r="1" spans="1:20" ht="15.75">
      <c r="A1" s="342"/>
      <c r="B1" s="343"/>
      <c r="C1" s="343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5"/>
      <c r="R1" s="5"/>
      <c r="S1" s="5"/>
      <c r="T1" s="5"/>
    </row>
    <row r="2" spans="1:20" ht="22.5" customHeight="1">
      <c r="A2" s="342"/>
      <c r="B2" s="343"/>
      <c r="C2" s="343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5"/>
      <c r="R2" s="5"/>
      <c r="S2" s="5"/>
      <c r="T2" s="5"/>
    </row>
    <row r="3" spans="1:20" ht="14.25" customHeight="1">
      <c r="A3" s="342"/>
      <c r="B3" s="344" t="s">
        <v>336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10.5" customHeight="1">
      <c r="A4" s="342"/>
      <c r="B4" s="345"/>
      <c r="C4" s="346"/>
      <c r="D4" s="245"/>
      <c r="E4" s="245"/>
      <c r="F4" s="345"/>
      <c r="G4" s="206" t="s">
        <v>337</v>
      </c>
      <c r="H4" s="245"/>
      <c r="I4" s="206" t="s">
        <v>338</v>
      </c>
      <c r="J4" s="207"/>
      <c r="K4" s="347" t="s">
        <v>339</v>
      </c>
      <c r="L4" s="346" t="s">
        <v>340</v>
      </c>
      <c r="M4" s="245" t="s">
        <v>341</v>
      </c>
      <c r="N4" s="245"/>
      <c r="O4" s="206" t="s">
        <v>342</v>
      </c>
      <c r="P4" s="245"/>
      <c r="Q4" s="206" t="s">
        <v>343</v>
      </c>
      <c r="R4" s="245"/>
      <c r="S4" s="245"/>
      <c r="T4" s="207"/>
    </row>
    <row r="5" spans="1:20" ht="11.25" customHeight="1">
      <c r="A5" s="342"/>
      <c r="B5" s="349" t="s">
        <v>344</v>
      </c>
      <c r="C5" s="350" t="s">
        <v>345</v>
      </c>
      <c r="D5" s="203" t="s">
        <v>346</v>
      </c>
      <c r="E5" s="203"/>
      <c r="F5" s="349" t="s">
        <v>347</v>
      </c>
      <c r="G5" s="208" t="s">
        <v>348</v>
      </c>
      <c r="H5" s="203"/>
      <c r="I5" s="208" t="s">
        <v>349</v>
      </c>
      <c r="J5" s="209"/>
      <c r="K5" s="351" t="s">
        <v>350</v>
      </c>
      <c r="L5" s="350" t="s">
        <v>351</v>
      </c>
      <c r="M5" s="203" t="s">
        <v>352</v>
      </c>
      <c r="N5" s="203"/>
      <c r="O5" s="208"/>
      <c r="P5" s="203"/>
      <c r="Q5" s="208"/>
      <c r="R5" s="203"/>
      <c r="S5" s="203"/>
      <c r="T5" s="209"/>
    </row>
    <row r="6" spans="1:20" ht="11.25" customHeight="1">
      <c r="A6" s="342"/>
      <c r="B6" s="349" t="s">
        <v>353</v>
      </c>
      <c r="C6" s="350" t="s">
        <v>354</v>
      </c>
      <c r="D6" s="203" t="s">
        <v>355</v>
      </c>
      <c r="E6" s="203"/>
      <c r="F6" s="349" t="s">
        <v>349</v>
      </c>
      <c r="G6" s="204"/>
      <c r="H6" s="205"/>
      <c r="I6" s="204"/>
      <c r="J6" s="213"/>
      <c r="K6" s="351" t="s">
        <v>356</v>
      </c>
      <c r="L6" s="350" t="s">
        <v>357</v>
      </c>
      <c r="M6" s="205"/>
      <c r="N6" s="205"/>
      <c r="O6" s="208"/>
      <c r="P6" s="203"/>
      <c r="Q6" s="208"/>
      <c r="R6" s="203"/>
      <c r="S6" s="203"/>
      <c r="T6" s="209"/>
    </row>
    <row r="7" spans="1:20" ht="11.25" customHeight="1">
      <c r="A7" s="342"/>
      <c r="B7" s="353"/>
      <c r="C7" s="360"/>
      <c r="D7" s="203"/>
      <c r="E7" s="203"/>
      <c r="F7" s="353"/>
      <c r="G7" s="204"/>
      <c r="H7" s="205"/>
      <c r="I7" s="204"/>
      <c r="J7" s="213"/>
      <c r="K7" s="351" t="s">
        <v>358</v>
      </c>
      <c r="L7" s="350" t="s">
        <v>359</v>
      </c>
      <c r="M7" s="205"/>
      <c r="N7" s="205"/>
      <c r="O7" s="208"/>
      <c r="P7" s="203"/>
      <c r="Q7" s="206" t="s">
        <v>360</v>
      </c>
      <c r="R7" s="245"/>
      <c r="S7" s="206" t="s">
        <v>361</v>
      </c>
      <c r="T7" s="207"/>
    </row>
    <row r="8" spans="1:20" ht="11.25" customHeight="1">
      <c r="A8" s="342"/>
      <c r="B8" s="353"/>
      <c r="C8" s="360"/>
      <c r="D8" s="205"/>
      <c r="E8" s="205"/>
      <c r="F8" s="353"/>
      <c r="G8" s="204"/>
      <c r="H8" s="205"/>
      <c r="I8" s="204"/>
      <c r="J8" s="213"/>
      <c r="K8" s="351" t="s">
        <v>349</v>
      </c>
      <c r="L8" s="350" t="s">
        <v>362</v>
      </c>
      <c r="M8" s="205"/>
      <c r="N8" s="205"/>
      <c r="O8" s="208"/>
      <c r="P8" s="203"/>
      <c r="Q8" s="210"/>
      <c r="R8" s="211"/>
      <c r="S8" s="210" t="s">
        <v>363</v>
      </c>
      <c r="T8" s="212"/>
    </row>
    <row r="9" spans="1:20" ht="10.5" customHeight="1">
      <c r="A9" s="342"/>
      <c r="B9" s="353"/>
      <c r="C9" s="360"/>
      <c r="D9" s="346" t="s">
        <v>364</v>
      </c>
      <c r="E9" s="347"/>
      <c r="F9" s="353"/>
      <c r="G9" s="345" t="s">
        <v>365</v>
      </c>
      <c r="H9" s="345"/>
      <c r="I9" s="346" t="s">
        <v>364</v>
      </c>
      <c r="J9" s="348"/>
      <c r="K9" s="268"/>
      <c r="L9" s="360"/>
      <c r="M9" s="345" t="s">
        <v>366</v>
      </c>
      <c r="N9" s="345"/>
      <c r="O9" s="346" t="s">
        <v>367</v>
      </c>
      <c r="P9" s="348"/>
      <c r="Q9" s="351" t="s">
        <v>367</v>
      </c>
      <c r="R9" s="346"/>
      <c r="S9" s="351" t="s">
        <v>367</v>
      </c>
      <c r="T9" s="346"/>
    </row>
    <row r="10" spans="1:45" ht="10.5" customHeight="1">
      <c r="A10" s="342"/>
      <c r="B10" s="353"/>
      <c r="C10" s="360"/>
      <c r="D10" s="350" t="s">
        <v>368</v>
      </c>
      <c r="E10" s="351" t="s">
        <v>369</v>
      </c>
      <c r="F10" s="353"/>
      <c r="G10" s="349" t="s">
        <v>370</v>
      </c>
      <c r="H10" s="349" t="s">
        <v>371</v>
      </c>
      <c r="I10" s="350" t="s">
        <v>370</v>
      </c>
      <c r="J10" s="352" t="s">
        <v>369</v>
      </c>
      <c r="K10" s="268"/>
      <c r="L10" s="360"/>
      <c r="M10" s="349" t="s">
        <v>372</v>
      </c>
      <c r="N10" s="349" t="s">
        <v>371</v>
      </c>
      <c r="O10" s="350" t="s">
        <v>373</v>
      </c>
      <c r="P10" s="352" t="s">
        <v>369</v>
      </c>
      <c r="Q10" s="351" t="s">
        <v>374</v>
      </c>
      <c r="R10" s="350" t="s">
        <v>369</v>
      </c>
      <c r="S10" s="351" t="s">
        <v>373</v>
      </c>
      <c r="T10" s="349" t="s">
        <v>369</v>
      </c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</row>
    <row r="11" spans="1:45" ht="10.5" customHeight="1">
      <c r="A11" s="342"/>
      <c r="B11" s="353"/>
      <c r="C11" s="360"/>
      <c r="D11" s="350" t="s">
        <v>375</v>
      </c>
      <c r="E11" s="268"/>
      <c r="F11" s="353"/>
      <c r="G11" s="349" t="s">
        <v>376</v>
      </c>
      <c r="H11" s="353"/>
      <c r="I11" s="350" t="s">
        <v>377</v>
      </c>
      <c r="J11" s="359"/>
      <c r="K11" s="268"/>
      <c r="L11" s="360"/>
      <c r="M11" s="353"/>
      <c r="N11" s="353"/>
      <c r="O11" s="360"/>
      <c r="P11" s="359"/>
      <c r="Q11" s="351" t="s">
        <v>375</v>
      </c>
      <c r="R11" s="360"/>
      <c r="S11" s="268"/>
      <c r="T11" s="353"/>
      <c r="U11" s="3"/>
      <c r="V11" s="362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62"/>
      <c r="AJ11" s="3"/>
      <c r="AK11" s="3"/>
      <c r="AL11" s="3"/>
      <c r="AM11" s="3"/>
      <c r="AN11" s="3"/>
      <c r="AO11" s="3"/>
      <c r="AP11" s="3"/>
      <c r="AQ11" s="3"/>
      <c r="AR11" s="3"/>
      <c r="AS11" s="3"/>
    </row>
    <row r="12" spans="1:45" ht="10.5" customHeight="1">
      <c r="A12" s="342"/>
      <c r="B12" s="363"/>
      <c r="C12" s="364"/>
      <c r="D12" s="365"/>
      <c r="E12" s="366"/>
      <c r="F12" s="363"/>
      <c r="G12" s="361" t="s">
        <v>378</v>
      </c>
      <c r="H12" s="363"/>
      <c r="I12" s="365" t="s">
        <v>375</v>
      </c>
      <c r="J12" s="367"/>
      <c r="K12" s="366"/>
      <c r="L12" s="364"/>
      <c r="M12" s="363"/>
      <c r="N12" s="363"/>
      <c r="O12" s="364"/>
      <c r="P12" s="367"/>
      <c r="Q12" s="366"/>
      <c r="R12" s="364"/>
      <c r="S12" s="366"/>
      <c r="T12" s="36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</row>
    <row r="13" spans="1:45" ht="11.25" customHeight="1">
      <c r="A13" s="342"/>
      <c r="B13" s="368">
        <v>1</v>
      </c>
      <c r="C13" s="368">
        <v>2</v>
      </c>
      <c r="D13" s="368">
        <v>3</v>
      </c>
      <c r="E13" s="368">
        <v>4</v>
      </c>
      <c r="F13" s="369">
        <v>5</v>
      </c>
      <c r="G13" s="369">
        <v>6</v>
      </c>
      <c r="H13" s="369">
        <v>7</v>
      </c>
      <c r="I13" s="369">
        <v>8</v>
      </c>
      <c r="J13" s="369">
        <v>9</v>
      </c>
      <c r="K13" s="368">
        <v>10</v>
      </c>
      <c r="L13" s="368">
        <v>1</v>
      </c>
      <c r="M13" s="368">
        <v>12</v>
      </c>
      <c r="N13" s="368">
        <v>13</v>
      </c>
      <c r="O13" s="368">
        <v>14</v>
      </c>
      <c r="P13" s="368">
        <v>15</v>
      </c>
      <c r="Q13" s="368">
        <v>16</v>
      </c>
      <c r="R13" s="368">
        <v>17</v>
      </c>
      <c r="S13" s="368">
        <v>18</v>
      </c>
      <c r="T13" s="370">
        <v>19</v>
      </c>
      <c r="U13" s="3"/>
      <c r="V13" s="371"/>
      <c r="W13" s="371"/>
      <c r="X13" s="371"/>
      <c r="Y13" s="371"/>
      <c r="Z13" s="371"/>
      <c r="AA13" s="371"/>
      <c r="AB13" s="371"/>
      <c r="AC13" s="372"/>
      <c r="AD13" s="372"/>
      <c r="AE13" s="372"/>
      <c r="AF13" s="372"/>
      <c r="AG13" s="3"/>
      <c r="AH13" s="3"/>
      <c r="AI13" s="371"/>
      <c r="AJ13" s="371"/>
      <c r="AK13" s="371"/>
      <c r="AL13" s="371"/>
      <c r="AM13" s="371"/>
      <c r="AN13" s="371"/>
      <c r="AO13" s="371"/>
      <c r="AP13" s="372"/>
      <c r="AQ13" s="372"/>
      <c r="AR13" s="372"/>
      <c r="AS13" s="372"/>
    </row>
    <row r="14" spans="1:45" ht="15" customHeight="1">
      <c r="A14" s="342"/>
      <c r="B14" s="373" t="s">
        <v>379</v>
      </c>
      <c r="C14" s="374">
        <v>100</v>
      </c>
      <c r="D14" s="375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376">
        <f aca="true" t="shared" si="0" ref="O14:O19">D14+F14-I14+M14+G14</f>
        <v>0</v>
      </c>
      <c r="P14" s="377">
        <f>E14+H14-J14+K14+N14</f>
        <v>0</v>
      </c>
      <c r="Q14" s="143"/>
      <c r="R14" s="143"/>
      <c r="S14" s="143"/>
      <c r="T14" s="378"/>
      <c r="U14" s="3"/>
      <c r="V14" s="379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79"/>
      <c r="AJ14" s="3"/>
      <c r="AK14" s="3"/>
      <c r="AL14" s="3"/>
      <c r="AM14" s="3"/>
      <c r="AN14" s="3"/>
      <c r="AO14" s="3"/>
      <c r="AP14" s="3"/>
      <c r="AQ14" s="3"/>
      <c r="AR14" s="3"/>
      <c r="AS14" s="3"/>
    </row>
    <row r="15" spans="1:45" ht="15" customHeight="1">
      <c r="A15" s="342"/>
      <c r="B15" s="373" t="s">
        <v>41</v>
      </c>
      <c r="C15" s="374">
        <v>105</v>
      </c>
      <c r="D15" s="375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376">
        <f t="shared" si="0"/>
        <v>0</v>
      </c>
      <c r="P15" s="377">
        <f>E15+H15-J15+K15+N15</f>
        <v>0</v>
      </c>
      <c r="Q15" s="143"/>
      <c r="R15" s="143"/>
      <c r="S15" s="143"/>
      <c r="T15" s="378"/>
      <c r="U15" s="3"/>
      <c r="V15" s="379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79"/>
      <c r="AJ15" s="3"/>
      <c r="AK15" s="3"/>
      <c r="AL15" s="3"/>
      <c r="AM15" s="3"/>
      <c r="AN15" s="3"/>
      <c r="AO15" s="3"/>
      <c r="AP15" s="3"/>
      <c r="AQ15" s="3"/>
      <c r="AR15" s="3"/>
      <c r="AS15" s="3"/>
    </row>
    <row r="16" spans="1:45" ht="24" customHeight="1">
      <c r="A16" s="2"/>
      <c r="B16" s="373" t="s">
        <v>380</v>
      </c>
      <c r="C16" s="374">
        <v>110</v>
      </c>
      <c r="D16" s="375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376">
        <f t="shared" si="0"/>
        <v>0</v>
      </c>
      <c r="P16" s="377">
        <f>E16+H16-J16+K16+N16</f>
        <v>0</v>
      </c>
      <c r="Q16" s="143"/>
      <c r="R16" s="143"/>
      <c r="S16" s="143"/>
      <c r="T16" s="378"/>
      <c r="U16" s="3"/>
      <c r="V16" s="379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79"/>
      <c r="AJ16" s="3"/>
      <c r="AK16" s="3"/>
      <c r="AL16" s="3"/>
      <c r="AM16" s="3"/>
      <c r="AN16" s="3"/>
      <c r="AO16" s="3"/>
      <c r="AP16" s="3"/>
      <c r="AQ16" s="3"/>
      <c r="AR16" s="3"/>
      <c r="AS16" s="3"/>
    </row>
    <row r="17" spans="1:45" ht="24" customHeight="1">
      <c r="A17" s="2"/>
      <c r="B17" s="373" t="s">
        <v>381</v>
      </c>
      <c r="C17" s="374">
        <v>120</v>
      </c>
      <c r="D17" s="375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376">
        <f t="shared" si="0"/>
        <v>0</v>
      </c>
      <c r="P17" s="377">
        <f>E17+H17-J17+K17+N17</f>
        <v>0</v>
      </c>
      <c r="Q17" s="143"/>
      <c r="R17" s="143"/>
      <c r="S17" s="143"/>
      <c r="T17" s="378"/>
      <c r="U17" s="3"/>
      <c r="V17" s="379"/>
      <c r="W17" s="379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79"/>
      <c r="AJ17" s="3"/>
      <c r="AK17" s="3"/>
      <c r="AL17" s="3"/>
      <c r="AM17" s="3"/>
      <c r="AN17" s="3"/>
      <c r="AO17" s="3"/>
      <c r="AP17" s="3"/>
      <c r="AQ17" s="3"/>
      <c r="AR17" s="3"/>
      <c r="AS17" s="3"/>
    </row>
    <row r="18" spans="1:45" ht="15" customHeight="1">
      <c r="A18" s="2"/>
      <c r="B18" s="373" t="s">
        <v>382</v>
      </c>
      <c r="C18" s="374">
        <v>130</v>
      </c>
      <c r="D18" s="380">
        <v>48</v>
      </c>
      <c r="E18" s="380">
        <v>44</v>
      </c>
      <c r="F18" s="143"/>
      <c r="G18" s="143"/>
      <c r="H18" s="143"/>
      <c r="I18" s="143"/>
      <c r="J18" s="143"/>
      <c r="K18" s="143">
        <v>2</v>
      </c>
      <c r="L18" s="143"/>
      <c r="M18" s="143"/>
      <c r="N18" s="143"/>
      <c r="O18" s="376">
        <f t="shared" si="0"/>
        <v>48</v>
      </c>
      <c r="P18" s="377">
        <f aca="true" t="shared" si="1" ref="P18:P30">E18+H18-J18+K18+N18</f>
        <v>46</v>
      </c>
      <c r="Q18" s="143"/>
      <c r="R18" s="143"/>
      <c r="S18" s="143"/>
      <c r="T18" s="378"/>
      <c r="U18" s="3"/>
      <c r="V18" s="379"/>
      <c r="W18" s="379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79"/>
      <c r="AJ18" s="3"/>
      <c r="AK18" s="3"/>
      <c r="AL18" s="3"/>
      <c r="AM18" s="3"/>
      <c r="AN18" s="3"/>
      <c r="AO18" s="3"/>
      <c r="AP18" s="3"/>
      <c r="AQ18" s="3"/>
      <c r="AR18" s="3"/>
      <c r="AS18" s="3"/>
    </row>
    <row r="19" spans="1:45" ht="15" customHeight="1">
      <c r="A19" s="2"/>
      <c r="B19" s="373" t="s">
        <v>383</v>
      </c>
      <c r="C19" s="374">
        <v>140</v>
      </c>
      <c r="D19" s="380">
        <v>105</v>
      </c>
      <c r="E19" s="380">
        <v>105</v>
      </c>
      <c r="F19" s="143"/>
      <c r="G19" s="143">
        <v>17</v>
      </c>
      <c r="H19" s="143"/>
      <c r="I19" s="143"/>
      <c r="J19" s="143"/>
      <c r="K19" s="143"/>
      <c r="L19" s="143"/>
      <c r="M19" s="143"/>
      <c r="N19" s="143"/>
      <c r="O19" s="376">
        <f t="shared" si="0"/>
        <v>122</v>
      </c>
      <c r="P19" s="377">
        <f t="shared" si="1"/>
        <v>105</v>
      </c>
      <c r="Q19" s="143"/>
      <c r="R19" s="143"/>
      <c r="S19" s="143"/>
      <c r="T19" s="378"/>
      <c r="U19" s="3"/>
      <c r="V19" s="379"/>
      <c r="W19" s="379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79"/>
      <c r="AJ19" s="3"/>
      <c r="AK19" s="3"/>
      <c r="AL19" s="3"/>
      <c r="AM19" s="3"/>
      <c r="AN19" s="3"/>
      <c r="AO19" s="3"/>
      <c r="AP19" s="3"/>
      <c r="AQ19" s="3"/>
      <c r="AR19" s="3"/>
      <c r="AS19" s="3"/>
    </row>
    <row r="20" spans="1:45" ht="15" customHeight="1">
      <c r="A20" s="2"/>
      <c r="B20" s="373" t="s">
        <v>384</v>
      </c>
      <c r="C20" s="374">
        <v>150</v>
      </c>
      <c r="D20" s="380"/>
      <c r="E20" s="380"/>
      <c r="F20" s="143"/>
      <c r="G20" s="143"/>
      <c r="H20" s="143"/>
      <c r="I20" s="143"/>
      <c r="J20" s="143"/>
      <c r="K20" s="143"/>
      <c r="L20" s="143"/>
      <c r="M20" s="143"/>
      <c r="N20" s="143"/>
      <c r="O20" s="376">
        <f aca="true" t="shared" si="2" ref="O20:O30">D20+F20-I20+M20+G20</f>
        <v>0</v>
      </c>
      <c r="P20" s="377">
        <f t="shared" si="1"/>
        <v>0</v>
      </c>
      <c r="Q20" s="143"/>
      <c r="R20" s="143"/>
      <c r="S20" s="143"/>
      <c r="T20" s="378"/>
      <c r="U20" s="3"/>
      <c r="V20" s="379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79"/>
      <c r="AJ20" s="3"/>
      <c r="AK20" s="3"/>
      <c r="AL20" s="3"/>
      <c r="AM20" s="3"/>
      <c r="AN20" s="3"/>
      <c r="AO20" s="3"/>
      <c r="AP20" s="3"/>
      <c r="AQ20" s="3"/>
      <c r="AR20" s="3"/>
      <c r="AS20" s="3"/>
    </row>
    <row r="21" spans="1:45" ht="15" customHeight="1">
      <c r="A21" s="2"/>
      <c r="B21" s="373" t="s">
        <v>385</v>
      </c>
      <c r="C21" s="374">
        <v>160</v>
      </c>
      <c r="D21" s="380"/>
      <c r="E21" s="380"/>
      <c r="F21" s="143"/>
      <c r="G21" s="143"/>
      <c r="H21" s="143"/>
      <c r="I21" s="143"/>
      <c r="J21" s="143"/>
      <c r="K21" s="143"/>
      <c r="L21" s="143"/>
      <c r="M21" s="143"/>
      <c r="N21" s="143"/>
      <c r="O21" s="376">
        <f t="shared" si="2"/>
        <v>0</v>
      </c>
      <c r="P21" s="377">
        <f t="shared" si="1"/>
        <v>0</v>
      </c>
      <c r="Q21" s="143"/>
      <c r="R21" s="143"/>
      <c r="S21" s="143"/>
      <c r="T21" s="378"/>
      <c r="U21" s="3"/>
      <c r="V21" s="379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79"/>
      <c r="AJ21" s="3"/>
      <c r="AK21" s="3"/>
      <c r="AL21" s="3"/>
      <c r="AM21" s="3"/>
      <c r="AN21" s="3"/>
      <c r="AO21" s="3"/>
      <c r="AP21" s="3"/>
      <c r="AQ21" s="3"/>
      <c r="AR21" s="3"/>
      <c r="AS21" s="3"/>
    </row>
    <row r="22" spans="2:45" ht="15" customHeight="1">
      <c r="B22" s="373" t="s">
        <v>386</v>
      </c>
      <c r="C22" s="374">
        <v>170</v>
      </c>
      <c r="D22" s="380"/>
      <c r="E22" s="380"/>
      <c r="F22" s="143"/>
      <c r="G22" s="143"/>
      <c r="H22" s="143"/>
      <c r="I22" s="143"/>
      <c r="J22" s="143"/>
      <c r="K22" s="143"/>
      <c r="L22" s="143"/>
      <c r="M22" s="143"/>
      <c r="N22" s="143"/>
      <c r="O22" s="376">
        <f t="shared" si="2"/>
        <v>0</v>
      </c>
      <c r="P22" s="377">
        <f t="shared" si="1"/>
        <v>0</v>
      </c>
      <c r="Q22" s="143"/>
      <c r="R22" s="143"/>
      <c r="S22" s="143"/>
      <c r="T22" s="378"/>
      <c r="U22" s="3"/>
      <c r="V22" s="379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79"/>
      <c r="AJ22" s="3"/>
      <c r="AK22" s="3"/>
      <c r="AL22" s="3"/>
      <c r="AM22" s="3"/>
      <c r="AN22" s="3"/>
      <c r="AO22" s="3"/>
      <c r="AP22" s="3"/>
      <c r="AQ22" s="3"/>
      <c r="AR22" s="3"/>
      <c r="AS22" s="3"/>
    </row>
    <row r="23" spans="2:45" ht="15" customHeight="1">
      <c r="B23" s="373" t="s">
        <v>387</v>
      </c>
      <c r="C23" s="374">
        <v>180</v>
      </c>
      <c r="D23" s="380"/>
      <c r="E23" s="380"/>
      <c r="F23" s="143"/>
      <c r="G23" s="143"/>
      <c r="H23" s="143"/>
      <c r="I23" s="143"/>
      <c r="J23" s="143"/>
      <c r="K23" s="143"/>
      <c r="L23" s="143"/>
      <c r="M23" s="143"/>
      <c r="N23" s="143"/>
      <c r="O23" s="376">
        <f t="shared" si="2"/>
        <v>0</v>
      </c>
      <c r="P23" s="377">
        <f t="shared" si="1"/>
        <v>0</v>
      </c>
      <c r="Q23" s="143"/>
      <c r="R23" s="143"/>
      <c r="S23" s="143"/>
      <c r="T23" s="378"/>
      <c r="U23" s="3"/>
      <c r="V23" s="379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79"/>
      <c r="AJ23" s="3"/>
      <c r="AK23" s="3"/>
      <c r="AL23" s="3"/>
      <c r="AM23" s="3"/>
      <c r="AN23" s="3"/>
      <c r="AO23" s="3"/>
      <c r="AP23" s="3"/>
      <c r="AQ23" s="3"/>
      <c r="AR23" s="3"/>
      <c r="AS23" s="3"/>
    </row>
    <row r="24" spans="2:45" ht="15" customHeight="1">
      <c r="B24" s="373" t="s">
        <v>388</v>
      </c>
      <c r="C24" s="374">
        <v>190</v>
      </c>
      <c r="D24" s="380"/>
      <c r="E24" s="380"/>
      <c r="F24" s="143"/>
      <c r="G24" s="143"/>
      <c r="H24" s="143"/>
      <c r="I24" s="143"/>
      <c r="J24" s="143"/>
      <c r="K24" s="143"/>
      <c r="L24" s="143"/>
      <c r="M24" s="143"/>
      <c r="N24" s="143"/>
      <c r="O24" s="376">
        <f t="shared" si="2"/>
        <v>0</v>
      </c>
      <c r="P24" s="377">
        <f t="shared" si="1"/>
        <v>0</v>
      </c>
      <c r="Q24" s="143"/>
      <c r="R24" s="143"/>
      <c r="S24" s="143"/>
      <c r="T24" s="378"/>
      <c r="U24" s="3"/>
      <c r="V24" s="379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79"/>
      <c r="AJ24" s="3"/>
      <c r="AK24" s="3"/>
      <c r="AL24" s="3"/>
      <c r="AM24" s="3"/>
      <c r="AN24" s="3"/>
      <c r="AO24" s="3"/>
      <c r="AP24" s="3"/>
      <c r="AQ24" s="3"/>
      <c r="AR24" s="3"/>
      <c r="AS24" s="3"/>
    </row>
    <row r="25" spans="2:45" ht="24" customHeight="1">
      <c r="B25" s="373" t="s">
        <v>389</v>
      </c>
      <c r="C25" s="374">
        <v>200</v>
      </c>
      <c r="D25" s="380">
        <v>48</v>
      </c>
      <c r="E25" s="380">
        <v>48</v>
      </c>
      <c r="F25" s="143">
        <v>9</v>
      </c>
      <c r="G25" s="143"/>
      <c r="H25" s="143"/>
      <c r="I25" s="375"/>
      <c r="J25" s="143"/>
      <c r="K25" s="143">
        <v>9</v>
      </c>
      <c r="L25" s="143"/>
      <c r="M25" s="143"/>
      <c r="N25" s="143"/>
      <c r="O25" s="376">
        <f t="shared" si="2"/>
        <v>57</v>
      </c>
      <c r="P25" s="377">
        <f>E25+H25-J25+K25+N25</f>
        <v>57</v>
      </c>
      <c r="Q25" s="143"/>
      <c r="R25" s="143"/>
      <c r="S25" s="143"/>
      <c r="T25" s="378"/>
      <c r="U25" s="3"/>
      <c r="V25" s="379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79"/>
      <c r="AJ25" s="3"/>
      <c r="AK25" s="3"/>
      <c r="AL25" s="3"/>
      <c r="AM25" s="3"/>
      <c r="AN25" s="3"/>
      <c r="AO25" s="3"/>
      <c r="AP25" s="3"/>
      <c r="AQ25" s="3"/>
      <c r="AR25" s="3"/>
      <c r="AS25" s="3"/>
    </row>
    <row r="26" spans="2:45" ht="15" customHeight="1">
      <c r="B26" s="373" t="s">
        <v>390</v>
      </c>
      <c r="C26" s="374">
        <v>210</v>
      </c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376">
        <f t="shared" si="2"/>
        <v>0</v>
      </c>
      <c r="P26" s="377">
        <f t="shared" si="1"/>
        <v>0</v>
      </c>
      <c r="Q26" s="143"/>
      <c r="R26" s="143"/>
      <c r="S26" s="143"/>
      <c r="T26" s="378"/>
      <c r="U26" s="3"/>
      <c r="V26" s="379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79"/>
      <c r="AJ26" s="3"/>
      <c r="AK26" s="3"/>
      <c r="AL26" s="3"/>
      <c r="AM26" s="3"/>
      <c r="AN26" s="3"/>
      <c r="AO26" s="3"/>
      <c r="AP26" s="3"/>
      <c r="AQ26" s="3"/>
      <c r="AR26" s="3"/>
      <c r="AS26" s="3"/>
    </row>
    <row r="27" spans="2:45" ht="15" customHeight="1">
      <c r="B27" s="373" t="s">
        <v>391</v>
      </c>
      <c r="C27" s="374">
        <v>220</v>
      </c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376">
        <f t="shared" si="2"/>
        <v>0</v>
      </c>
      <c r="P27" s="377">
        <f t="shared" si="1"/>
        <v>0</v>
      </c>
      <c r="Q27" s="143"/>
      <c r="R27" s="143"/>
      <c r="S27" s="143"/>
      <c r="T27" s="378"/>
      <c r="U27" s="3"/>
      <c r="V27" s="379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79"/>
      <c r="AJ27" s="3"/>
      <c r="AK27" s="3"/>
      <c r="AL27" s="3"/>
      <c r="AM27" s="3"/>
      <c r="AN27" s="3"/>
      <c r="AO27" s="3"/>
      <c r="AP27" s="3"/>
      <c r="AQ27" s="3"/>
      <c r="AR27" s="3"/>
      <c r="AS27" s="3"/>
    </row>
    <row r="28" spans="2:45" ht="15" customHeight="1">
      <c r="B28" s="373" t="s">
        <v>392</v>
      </c>
      <c r="C28" s="374">
        <v>230</v>
      </c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376">
        <f t="shared" si="2"/>
        <v>0</v>
      </c>
      <c r="P28" s="377">
        <f t="shared" si="1"/>
        <v>0</v>
      </c>
      <c r="Q28" s="143"/>
      <c r="R28" s="143"/>
      <c r="S28" s="143"/>
      <c r="T28" s="378"/>
      <c r="U28" s="3"/>
      <c r="V28" s="379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79"/>
      <c r="AJ28" s="3"/>
      <c r="AK28" s="3"/>
      <c r="AL28" s="3"/>
      <c r="AM28" s="3"/>
      <c r="AN28" s="3"/>
      <c r="AO28" s="3"/>
      <c r="AP28" s="3"/>
      <c r="AQ28" s="3"/>
      <c r="AR28" s="3"/>
      <c r="AS28" s="3"/>
    </row>
    <row r="29" spans="2:45" ht="15" customHeight="1">
      <c r="B29" s="373" t="s">
        <v>393</v>
      </c>
      <c r="C29" s="374">
        <v>240</v>
      </c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376">
        <f t="shared" si="2"/>
        <v>0</v>
      </c>
      <c r="P29" s="377">
        <f t="shared" si="1"/>
        <v>0</v>
      </c>
      <c r="Q29" s="143"/>
      <c r="R29" s="143"/>
      <c r="S29" s="143"/>
      <c r="T29" s="378"/>
      <c r="U29" s="3"/>
      <c r="V29" s="379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79"/>
      <c r="AJ29" s="3"/>
      <c r="AK29" s="3"/>
      <c r="AL29" s="3"/>
      <c r="AM29" s="3"/>
      <c r="AN29" s="3"/>
      <c r="AO29" s="3"/>
      <c r="AP29" s="3"/>
      <c r="AQ29" s="3"/>
      <c r="AR29" s="3"/>
      <c r="AS29" s="3"/>
    </row>
    <row r="30" spans="2:45" ht="15" customHeight="1">
      <c r="B30" s="373" t="s">
        <v>394</v>
      </c>
      <c r="C30" s="374">
        <v>250</v>
      </c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376">
        <f t="shared" si="2"/>
        <v>0</v>
      </c>
      <c r="P30" s="377">
        <f t="shared" si="1"/>
        <v>0</v>
      </c>
      <c r="Q30" s="143"/>
      <c r="R30" s="143"/>
      <c r="S30" s="143"/>
      <c r="T30" s="378"/>
      <c r="U30" s="3"/>
      <c r="V30" s="379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79"/>
      <c r="AJ30" s="3"/>
      <c r="AK30" s="3"/>
      <c r="AL30" s="3"/>
      <c r="AM30" s="3"/>
      <c r="AN30" s="3"/>
      <c r="AO30" s="3"/>
      <c r="AP30" s="3"/>
      <c r="AQ30" s="3"/>
      <c r="AR30" s="3"/>
      <c r="AS30" s="3"/>
    </row>
    <row r="31" spans="2:45" ht="15.75" customHeight="1">
      <c r="B31" s="373" t="s">
        <v>13</v>
      </c>
      <c r="C31" s="374">
        <v>260</v>
      </c>
      <c r="D31" s="376">
        <f>SUM(D14:D30)</f>
        <v>201</v>
      </c>
      <c r="E31" s="376">
        <f aca="true" t="shared" si="3" ref="E31:T31">SUM(E14:E30)</f>
        <v>197</v>
      </c>
      <c r="F31" s="376">
        <f t="shared" si="3"/>
        <v>9</v>
      </c>
      <c r="G31" s="376">
        <f t="shared" si="3"/>
        <v>17</v>
      </c>
      <c r="H31" s="376">
        <f t="shared" si="3"/>
        <v>0</v>
      </c>
      <c r="I31" s="376">
        <f t="shared" si="3"/>
        <v>0</v>
      </c>
      <c r="J31" s="376">
        <f t="shared" si="3"/>
        <v>0</v>
      </c>
      <c r="K31" s="376">
        <f t="shared" si="3"/>
        <v>11</v>
      </c>
      <c r="L31" s="376">
        <f t="shared" si="3"/>
        <v>0</v>
      </c>
      <c r="M31" s="381">
        <f t="shared" si="3"/>
        <v>0</v>
      </c>
      <c r="N31" s="376">
        <f t="shared" si="3"/>
        <v>0</v>
      </c>
      <c r="O31" s="376">
        <f t="shared" si="3"/>
        <v>227</v>
      </c>
      <c r="P31" s="376">
        <f t="shared" si="3"/>
        <v>208</v>
      </c>
      <c r="Q31" s="376">
        <f t="shared" si="3"/>
        <v>0</v>
      </c>
      <c r="R31" s="376">
        <f t="shared" si="3"/>
        <v>0</v>
      </c>
      <c r="S31" s="376">
        <f t="shared" si="3"/>
        <v>0</v>
      </c>
      <c r="T31" s="382">
        <f t="shared" si="3"/>
        <v>0</v>
      </c>
      <c r="U31" s="3"/>
      <c r="V31" s="379"/>
      <c r="W31" s="379"/>
      <c r="X31" s="379"/>
      <c r="Y31" s="379"/>
      <c r="Z31" s="379"/>
      <c r="AA31" s="379"/>
      <c r="AB31" s="379"/>
      <c r="AC31" s="379"/>
      <c r="AD31" s="379"/>
      <c r="AE31" s="379"/>
      <c r="AF31" s="379"/>
      <c r="AG31" s="3"/>
      <c r="AH31" s="3"/>
      <c r="AI31" s="379"/>
      <c r="AJ31" s="379"/>
      <c r="AK31" s="379"/>
      <c r="AL31" s="379"/>
      <c r="AM31" s="379"/>
      <c r="AN31" s="379"/>
      <c r="AO31" s="379"/>
      <c r="AP31" s="379"/>
      <c r="AQ31" s="379"/>
      <c r="AR31" s="379"/>
      <c r="AS31" s="379"/>
    </row>
    <row r="32" spans="2:45" ht="12.75">
      <c r="B32" s="5"/>
      <c r="C32" s="5"/>
      <c r="D32" s="383"/>
      <c r="E32" s="383"/>
      <c r="F32" s="383"/>
      <c r="G32" s="383"/>
      <c r="H32" s="383"/>
      <c r="I32" s="5"/>
      <c r="J32" s="5"/>
      <c r="K32" s="389"/>
      <c r="L32" s="390"/>
      <c r="M32" s="390"/>
      <c r="N32" s="390"/>
      <c r="O32" s="391"/>
      <c r="P32" s="392"/>
      <c r="Q32" s="5"/>
      <c r="R32" s="5"/>
      <c r="S32" s="5"/>
      <c r="T32" s="5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</row>
    <row r="33" spans="2:45" ht="11.25" customHeight="1">
      <c r="B33" s="393" t="s">
        <v>395</v>
      </c>
      <c r="C33" s="394" t="s">
        <v>396</v>
      </c>
      <c r="D33" s="393"/>
      <c r="E33" s="5"/>
      <c r="F33" s="5"/>
      <c r="G33" s="5"/>
      <c r="H33" s="5"/>
      <c r="I33" s="5"/>
      <c r="J33" s="5"/>
      <c r="K33" s="5"/>
      <c r="L33" s="5"/>
      <c r="M33" s="5"/>
      <c r="N33" s="5"/>
      <c r="O33" s="393" t="s">
        <v>397</v>
      </c>
      <c r="P33" s="12"/>
      <c r="Q33" s="5"/>
      <c r="R33" s="5"/>
      <c r="S33" s="5"/>
      <c r="T33" s="5"/>
      <c r="U33" s="3"/>
      <c r="V33" s="362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</row>
    <row r="34" spans="2:45" ht="11.25" customHeight="1">
      <c r="B34" s="5"/>
      <c r="C34" s="394" t="s">
        <v>398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393" t="s">
        <v>399</v>
      </c>
      <c r="P34" s="395"/>
      <c r="Q34" s="5"/>
      <c r="R34" s="5"/>
      <c r="S34" s="5"/>
      <c r="T34" s="5"/>
      <c r="U34" s="3"/>
      <c r="V34" s="371"/>
      <c r="W34" s="371"/>
      <c r="X34" s="371"/>
      <c r="Y34" s="371"/>
      <c r="Z34" s="371"/>
      <c r="AA34" s="371"/>
      <c r="AB34" s="371"/>
      <c r="AC34" s="372"/>
      <c r="AD34" s="372"/>
      <c r="AE34" s="372"/>
      <c r="AF34" s="372"/>
      <c r="AG34" s="3"/>
      <c r="AH34" s="3"/>
      <c r="AI34" s="396"/>
      <c r="AJ34" s="3"/>
      <c r="AK34" s="3"/>
      <c r="AL34" s="3"/>
      <c r="AM34" s="3"/>
      <c r="AN34" s="3"/>
      <c r="AO34" s="3"/>
      <c r="AP34" s="3"/>
      <c r="AQ34" s="3"/>
      <c r="AR34" s="3"/>
      <c r="AS34" s="3"/>
    </row>
    <row r="35" spans="2:45" ht="11.25" customHeight="1">
      <c r="B35" s="5"/>
      <c r="C35" s="394" t="s">
        <v>400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393" t="s">
        <v>401</v>
      </c>
      <c r="P35" s="397"/>
      <c r="Q35" s="398"/>
      <c r="R35" s="5"/>
      <c r="S35" s="5"/>
      <c r="T35" s="5"/>
      <c r="U35" s="3"/>
      <c r="V35" s="379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71"/>
      <c r="AJ35" s="371"/>
      <c r="AK35" s="371"/>
      <c r="AL35" s="371"/>
      <c r="AM35" s="371"/>
      <c r="AN35" s="371"/>
      <c r="AO35" s="371"/>
      <c r="AP35" s="372"/>
      <c r="AQ35" s="372"/>
      <c r="AR35" s="372"/>
      <c r="AS35" s="372"/>
    </row>
    <row r="36" spans="2:45" ht="12.75">
      <c r="B36" s="393" t="s">
        <v>402</v>
      </c>
      <c r="C36" s="394" t="s">
        <v>403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393" t="s">
        <v>404</v>
      </c>
      <c r="P36" s="397">
        <v>167</v>
      </c>
      <c r="Q36" s="398"/>
      <c r="R36" s="5"/>
      <c r="S36" s="5"/>
      <c r="T36" s="5"/>
      <c r="U36" s="3"/>
      <c r="V36" s="379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79"/>
      <c r="AJ36" s="3"/>
      <c r="AK36" s="3"/>
      <c r="AL36" s="3"/>
      <c r="AM36" s="3"/>
      <c r="AN36" s="3"/>
      <c r="AO36" s="3"/>
      <c r="AP36" s="3"/>
      <c r="AQ36" s="3"/>
      <c r="AR36" s="3"/>
      <c r="AS36" s="3"/>
    </row>
    <row r="37" spans="2:45" ht="12.75">
      <c r="B37" s="393"/>
      <c r="C37" s="394" t="s">
        <v>405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393" t="s">
        <v>406</v>
      </c>
      <c r="P37" s="397"/>
      <c r="Q37" s="5"/>
      <c r="R37" s="5"/>
      <c r="S37" s="5"/>
      <c r="T37" s="5"/>
      <c r="U37" s="3"/>
      <c r="V37" s="379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79"/>
      <c r="AJ37" s="3"/>
      <c r="AK37" s="3"/>
      <c r="AL37" s="3"/>
      <c r="AM37" s="3"/>
      <c r="AN37" s="3"/>
      <c r="AO37" s="3"/>
      <c r="AP37" s="3"/>
      <c r="AQ37" s="3"/>
      <c r="AR37" s="3"/>
      <c r="AS37" s="3"/>
    </row>
    <row r="38" spans="2:45" ht="12.75">
      <c r="B38" s="394" t="s">
        <v>407</v>
      </c>
      <c r="C38" s="394" t="s">
        <v>408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393" t="s">
        <v>409</v>
      </c>
      <c r="P38" s="397"/>
      <c r="Q38" s="398"/>
      <c r="R38" s="5"/>
      <c r="S38" s="5"/>
      <c r="T38" s="5"/>
      <c r="U38" s="3"/>
      <c r="V38" s="379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79"/>
      <c r="AJ38" s="3"/>
      <c r="AK38" s="3"/>
      <c r="AL38" s="3"/>
      <c r="AM38" s="3"/>
      <c r="AN38" s="3"/>
      <c r="AO38" s="3"/>
      <c r="AP38" s="3"/>
      <c r="AQ38" s="3"/>
      <c r="AR38" s="3"/>
      <c r="AS38" s="3"/>
    </row>
    <row r="39" spans="2:45" ht="12.75">
      <c r="B39" s="394"/>
      <c r="C39" s="394" t="s">
        <v>410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393" t="s">
        <v>411</v>
      </c>
      <c r="P39" s="397"/>
      <c r="Q39" s="398"/>
      <c r="R39" s="5"/>
      <c r="S39" s="5"/>
      <c r="T39" s="5"/>
      <c r="U39" s="3"/>
      <c r="V39" s="379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79"/>
      <c r="AJ39" s="3"/>
      <c r="AK39" s="3"/>
      <c r="AL39" s="3"/>
      <c r="AM39" s="3"/>
      <c r="AN39" s="3"/>
      <c r="AO39" s="3"/>
      <c r="AP39" s="3"/>
      <c r="AQ39" s="3"/>
      <c r="AR39" s="3"/>
      <c r="AS39" s="3"/>
    </row>
    <row r="40" spans="2:45" ht="12.75">
      <c r="B40" s="394" t="s">
        <v>412</v>
      </c>
      <c r="C40" s="394" t="s">
        <v>413</v>
      </c>
      <c r="D40" s="5"/>
      <c r="E40" s="399"/>
      <c r="F40" s="399"/>
      <c r="G40" s="399"/>
      <c r="H40" s="399"/>
      <c r="I40" s="5"/>
      <c r="J40" s="399"/>
      <c r="K40" s="5"/>
      <c r="L40" s="5"/>
      <c r="M40" s="5"/>
      <c r="N40" s="5"/>
      <c r="O40" s="394" t="s">
        <v>414</v>
      </c>
      <c r="P40" s="397"/>
      <c r="Q40" s="398"/>
      <c r="R40" s="5"/>
      <c r="S40" s="5"/>
      <c r="T40" s="5"/>
      <c r="U40" s="3"/>
      <c r="V40" s="379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79"/>
      <c r="AJ40" s="3"/>
      <c r="AK40" s="3"/>
      <c r="AL40" s="3"/>
      <c r="AM40" s="3"/>
      <c r="AN40" s="3"/>
      <c r="AO40" s="3"/>
      <c r="AP40" s="3"/>
      <c r="AQ40" s="3"/>
      <c r="AR40" s="3"/>
      <c r="AS40" s="3"/>
    </row>
    <row r="41" spans="2:45" ht="11.25" customHeight="1">
      <c r="B41" s="394" t="s">
        <v>415</v>
      </c>
      <c r="D41" s="399"/>
      <c r="E41" s="399"/>
      <c r="F41" s="399"/>
      <c r="G41" s="399"/>
      <c r="H41" s="399"/>
      <c r="I41" s="399"/>
      <c r="J41" s="399"/>
      <c r="K41" s="5"/>
      <c r="L41" s="5"/>
      <c r="M41" s="5"/>
      <c r="N41" s="5"/>
      <c r="O41" s="400" t="s">
        <v>416</v>
      </c>
      <c r="P41" s="397"/>
      <c r="Q41" s="5"/>
      <c r="R41" s="5"/>
      <c r="S41" s="5"/>
      <c r="T41" s="5"/>
      <c r="U41" s="3"/>
      <c r="V41" s="379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79"/>
      <c r="AJ41" s="3"/>
      <c r="AK41" s="3"/>
      <c r="AL41" s="3"/>
      <c r="AM41" s="3"/>
      <c r="AN41" s="3"/>
      <c r="AO41" s="3"/>
      <c r="AP41" s="3"/>
      <c r="AQ41" s="3"/>
      <c r="AR41" s="3"/>
      <c r="AS41" s="3"/>
    </row>
    <row r="42" spans="2:45" ht="12.75">
      <c r="B42" s="400" t="s">
        <v>417</v>
      </c>
      <c r="C42" s="394" t="s">
        <v>418</v>
      </c>
      <c r="D42" s="399"/>
      <c r="E42" s="399"/>
      <c r="F42" s="399"/>
      <c r="G42" s="399"/>
      <c r="H42" s="399"/>
      <c r="I42" s="399"/>
      <c r="J42" s="399"/>
      <c r="K42" s="5"/>
      <c r="L42" s="5"/>
      <c r="M42" s="5"/>
      <c r="N42" s="5"/>
      <c r="O42" s="394" t="s">
        <v>419</v>
      </c>
      <c r="P42" s="12"/>
      <c r="Q42" s="5"/>
      <c r="R42" s="5"/>
      <c r="S42" s="5"/>
      <c r="T42" s="5"/>
      <c r="U42" s="3"/>
      <c r="V42" s="379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79"/>
      <c r="AJ42" s="3"/>
      <c r="AK42" s="3"/>
      <c r="AL42" s="3"/>
      <c r="AM42" s="3"/>
      <c r="AN42" s="3"/>
      <c r="AO42" s="3"/>
      <c r="AP42" s="3"/>
      <c r="AQ42" s="3"/>
      <c r="AR42" s="3"/>
      <c r="AS42" s="3"/>
    </row>
    <row r="43" spans="3:45" ht="12.75">
      <c r="C43" s="394" t="s">
        <v>420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400" t="s">
        <v>421</v>
      </c>
      <c r="P43" s="395"/>
      <c r="Q43" s="5"/>
      <c r="R43" s="5"/>
      <c r="S43" s="5"/>
      <c r="T43" s="5"/>
      <c r="U43" s="3"/>
      <c r="V43" s="379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79"/>
      <c r="AJ43" s="3"/>
      <c r="AK43" s="3"/>
      <c r="AL43" s="3"/>
      <c r="AM43" s="3"/>
      <c r="AN43" s="3"/>
      <c r="AO43" s="3"/>
      <c r="AP43" s="3"/>
      <c r="AQ43" s="3"/>
      <c r="AR43" s="3"/>
      <c r="AS43" s="3"/>
    </row>
    <row r="44" spans="2:45" ht="12.75">
      <c r="B44" s="5"/>
      <c r="C44" s="394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3"/>
      <c r="V44" s="379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79"/>
      <c r="AJ44" s="3"/>
      <c r="AK44" s="3"/>
      <c r="AL44" s="3"/>
      <c r="AM44" s="3"/>
      <c r="AN44" s="3"/>
      <c r="AO44" s="3"/>
      <c r="AP44" s="3"/>
      <c r="AQ44" s="3"/>
      <c r="AR44" s="3"/>
      <c r="AS44" s="3"/>
    </row>
    <row r="45" spans="21:45" ht="12.75">
      <c r="U45" s="3"/>
      <c r="V45" s="379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79"/>
      <c r="AJ45" s="3"/>
      <c r="AK45" s="3"/>
      <c r="AL45" s="3"/>
      <c r="AM45" s="3"/>
      <c r="AN45" s="3"/>
      <c r="AO45" s="3"/>
      <c r="AP45" s="3"/>
      <c r="AQ45" s="3"/>
      <c r="AR45" s="3"/>
      <c r="AS45" s="3"/>
    </row>
    <row r="46" spans="21:45" ht="12.75">
      <c r="U46" s="3"/>
      <c r="V46" s="379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79"/>
      <c r="AJ46" s="3"/>
      <c r="AK46" s="3"/>
      <c r="AL46" s="3"/>
      <c r="AM46" s="3"/>
      <c r="AN46" s="3"/>
      <c r="AO46" s="3"/>
      <c r="AP46" s="3"/>
      <c r="AQ46" s="3"/>
      <c r="AR46" s="3"/>
      <c r="AS46" s="3"/>
    </row>
    <row r="47" spans="21:45" ht="12.75">
      <c r="U47" s="3"/>
      <c r="V47" s="379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79"/>
      <c r="AJ47" s="3"/>
      <c r="AK47" s="3"/>
      <c r="AL47" s="3"/>
      <c r="AM47" s="3"/>
      <c r="AN47" s="3"/>
      <c r="AO47" s="3"/>
      <c r="AP47" s="3"/>
      <c r="AQ47" s="3"/>
      <c r="AR47" s="3"/>
      <c r="AS47" s="3"/>
    </row>
    <row r="48" spans="21:45" ht="12.75">
      <c r="U48" s="3"/>
      <c r="V48" s="379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79"/>
      <c r="AJ48" s="3"/>
      <c r="AK48" s="3"/>
      <c r="AL48" s="3"/>
      <c r="AM48" s="3"/>
      <c r="AN48" s="3"/>
      <c r="AO48" s="3"/>
      <c r="AP48" s="3"/>
      <c r="AQ48" s="3"/>
      <c r="AR48" s="3"/>
      <c r="AS48" s="3"/>
    </row>
    <row r="49" spans="21:45" ht="12.75">
      <c r="U49" s="3"/>
      <c r="V49" s="379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79"/>
      <c r="AJ49" s="3"/>
      <c r="AK49" s="3"/>
      <c r="AL49" s="3"/>
      <c r="AM49" s="3"/>
      <c r="AN49" s="3"/>
      <c r="AO49" s="3"/>
      <c r="AP49" s="3"/>
      <c r="AQ49" s="3"/>
      <c r="AR49" s="3"/>
      <c r="AS49" s="3"/>
    </row>
    <row r="50" spans="21:45" ht="12.75">
      <c r="U50" s="3"/>
      <c r="V50" s="379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79"/>
      <c r="AJ50" s="3"/>
      <c r="AK50" s="3"/>
      <c r="AL50" s="3"/>
      <c r="AM50" s="3"/>
      <c r="AN50" s="3"/>
      <c r="AO50" s="3"/>
      <c r="AP50" s="3"/>
      <c r="AQ50" s="3"/>
      <c r="AR50" s="3"/>
      <c r="AS50" s="3"/>
    </row>
    <row r="51" spans="21:45" ht="12.75">
      <c r="U51" s="3"/>
      <c r="V51" s="379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79"/>
      <c r="AJ51" s="3"/>
      <c r="AK51" s="3"/>
      <c r="AL51" s="3"/>
      <c r="AM51" s="3"/>
      <c r="AN51" s="3"/>
      <c r="AO51" s="3"/>
      <c r="AP51" s="3"/>
      <c r="AQ51" s="3"/>
      <c r="AR51" s="3"/>
      <c r="AS51" s="3"/>
    </row>
    <row r="52" spans="21:45" ht="12.75">
      <c r="U52" s="3"/>
      <c r="V52" s="379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79"/>
      <c r="AJ52" s="3"/>
      <c r="AK52" s="3"/>
      <c r="AL52" s="3"/>
      <c r="AM52" s="3"/>
      <c r="AN52" s="3"/>
      <c r="AO52" s="3"/>
      <c r="AP52" s="3"/>
      <c r="AQ52" s="3"/>
      <c r="AR52" s="3"/>
      <c r="AS52" s="3"/>
    </row>
    <row r="53" spans="21:45" ht="12.75">
      <c r="U53" s="3"/>
      <c r="V53" s="379"/>
      <c r="W53" s="379"/>
      <c r="X53" s="379"/>
      <c r="Y53" s="379"/>
      <c r="Z53" s="379"/>
      <c r="AA53" s="379"/>
      <c r="AB53" s="379"/>
      <c r="AC53" s="379"/>
      <c r="AD53" s="379"/>
      <c r="AE53" s="379"/>
      <c r="AF53" s="379"/>
      <c r="AG53" s="3"/>
      <c r="AH53" s="3"/>
      <c r="AI53" s="379"/>
      <c r="AJ53" s="3"/>
      <c r="AK53" s="3"/>
      <c r="AL53" s="3"/>
      <c r="AM53" s="3"/>
      <c r="AN53" s="3"/>
      <c r="AO53" s="3"/>
      <c r="AP53" s="3"/>
      <c r="AQ53" s="3"/>
      <c r="AR53" s="3"/>
      <c r="AS53" s="3"/>
    </row>
    <row r="54" spans="21:45" ht="12.75"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79"/>
      <c r="AJ54" s="379"/>
      <c r="AK54" s="379"/>
      <c r="AL54" s="379"/>
      <c r="AM54" s="379"/>
      <c r="AN54" s="379"/>
      <c r="AO54" s="379"/>
      <c r="AP54" s="379"/>
      <c r="AQ54" s="379"/>
      <c r="AR54" s="379"/>
      <c r="AS54" s="379"/>
    </row>
    <row r="55" spans="21:45" ht="12.75"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</row>
    <row r="56" spans="21:45" ht="12.75">
      <c r="U56" s="3"/>
      <c r="V56" s="362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62"/>
      <c r="AJ56" s="3"/>
      <c r="AK56" s="3"/>
      <c r="AL56" s="3"/>
      <c r="AM56" s="3"/>
      <c r="AN56" s="3"/>
      <c r="AO56" s="3"/>
      <c r="AP56" s="3"/>
      <c r="AQ56" s="3"/>
      <c r="AR56" s="3"/>
      <c r="AS56" s="3"/>
    </row>
    <row r="57" spans="21:45" ht="12.75">
      <c r="U57" s="3"/>
      <c r="V57" s="371"/>
      <c r="W57" s="371"/>
      <c r="X57" s="371"/>
      <c r="Y57" s="371"/>
      <c r="Z57" s="371"/>
      <c r="AA57" s="371"/>
      <c r="AB57" s="371"/>
      <c r="AC57" s="372"/>
      <c r="AD57" s="372"/>
      <c r="AE57" s="372"/>
      <c r="AF57" s="372"/>
      <c r="AG57" s="3"/>
      <c r="AH57" s="3"/>
      <c r="AI57" s="371"/>
      <c r="AJ57" s="371"/>
      <c r="AK57" s="371"/>
      <c r="AL57" s="371"/>
      <c r="AM57" s="371"/>
      <c r="AN57" s="371"/>
      <c r="AO57" s="371"/>
      <c r="AP57" s="372"/>
      <c r="AQ57" s="372"/>
      <c r="AR57" s="372"/>
      <c r="AS57" s="372"/>
    </row>
    <row r="58" spans="21:45" ht="12.75">
      <c r="U58" s="3"/>
      <c r="V58" s="379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79"/>
      <c r="AJ58" s="3"/>
      <c r="AK58" s="3"/>
      <c r="AL58" s="3"/>
      <c r="AM58" s="3"/>
      <c r="AN58" s="3"/>
      <c r="AO58" s="3"/>
      <c r="AP58" s="3"/>
      <c r="AQ58" s="3"/>
      <c r="AR58" s="3"/>
      <c r="AS58" s="3"/>
    </row>
    <row r="59" spans="21:45" ht="12.75">
      <c r="U59" s="3"/>
      <c r="V59" s="379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79"/>
      <c r="AJ59" s="3"/>
      <c r="AK59" s="3"/>
      <c r="AL59" s="3"/>
      <c r="AM59" s="3"/>
      <c r="AN59" s="3"/>
      <c r="AO59" s="3"/>
      <c r="AP59" s="3"/>
      <c r="AQ59" s="3"/>
      <c r="AR59" s="3"/>
      <c r="AS59" s="3"/>
    </row>
    <row r="60" spans="21:45" ht="12.75">
      <c r="U60" s="3"/>
      <c r="V60" s="379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79"/>
      <c r="AJ60" s="3"/>
      <c r="AK60" s="3"/>
      <c r="AL60" s="3"/>
      <c r="AM60" s="3"/>
      <c r="AN60" s="3"/>
      <c r="AO60" s="3"/>
      <c r="AP60" s="3"/>
      <c r="AQ60" s="3"/>
      <c r="AR60" s="3"/>
      <c r="AS60" s="3"/>
    </row>
    <row r="61" spans="21:45" ht="12.75">
      <c r="U61" s="3"/>
      <c r="V61" s="379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79"/>
      <c r="AJ61" s="3"/>
      <c r="AK61" s="3"/>
      <c r="AL61" s="3"/>
      <c r="AM61" s="3"/>
      <c r="AN61" s="3"/>
      <c r="AO61" s="3"/>
      <c r="AP61" s="3"/>
      <c r="AQ61" s="3"/>
      <c r="AR61" s="3"/>
      <c r="AS61" s="3"/>
    </row>
    <row r="62" spans="21:45" ht="12.75">
      <c r="U62" s="3"/>
      <c r="V62" s="379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79"/>
      <c r="AJ62" s="3"/>
      <c r="AK62" s="3"/>
      <c r="AL62" s="3"/>
      <c r="AM62" s="3"/>
      <c r="AN62" s="3"/>
      <c r="AO62" s="3"/>
      <c r="AP62" s="3"/>
      <c r="AQ62" s="3"/>
      <c r="AR62" s="3"/>
      <c r="AS62" s="3"/>
    </row>
    <row r="63" spans="21:45" ht="12.75">
      <c r="U63" s="3"/>
      <c r="V63" s="379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79"/>
      <c r="AJ63" s="3"/>
      <c r="AK63" s="3"/>
      <c r="AL63" s="3"/>
      <c r="AM63" s="3"/>
      <c r="AN63" s="3"/>
      <c r="AO63" s="3"/>
      <c r="AP63" s="3"/>
      <c r="AQ63" s="3"/>
      <c r="AR63" s="3"/>
      <c r="AS63" s="3"/>
    </row>
    <row r="64" spans="21:45" ht="12.75">
      <c r="U64" s="3"/>
      <c r="V64" s="379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79"/>
      <c r="AJ64" s="3"/>
      <c r="AK64" s="3"/>
      <c r="AL64" s="3"/>
      <c r="AM64" s="3"/>
      <c r="AN64" s="3"/>
      <c r="AO64" s="3"/>
      <c r="AP64" s="3"/>
      <c r="AQ64" s="3"/>
      <c r="AR64" s="3"/>
      <c r="AS64" s="3"/>
    </row>
    <row r="65" spans="21:45" ht="12.75">
      <c r="U65" s="3"/>
      <c r="V65" s="379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79"/>
      <c r="AJ65" s="3"/>
      <c r="AK65" s="3"/>
      <c r="AL65" s="3"/>
      <c r="AM65" s="3"/>
      <c r="AN65" s="3"/>
      <c r="AO65" s="3"/>
      <c r="AP65" s="3"/>
      <c r="AQ65" s="3"/>
      <c r="AR65" s="3"/>
      <c r="AS65" s="3"/>
    </row>
    <row r="66" spans="21:45" ht="12.75">
      <c r="U66" s="3"/>
      <c r="V66" s="379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79"/>
      <c r="AJ66" s="3"/>
      <c r="AK66" s="3"/>
      <c r="AL66" s="3"/>
      <c r="AM66" s="3"/>
      <c r="AN66" s="3"/>
      <c r="AO66" s="3"/>
      <c r="AP66" s="3"/>
      <c r="AQ66" s="3"/>
      <c r="AR66" s="3"/>
      <c r="AS66" s="3"/>
    </row>
    <row r="67" spans="21:45" ht="12.75">
      <c r="U67" s="3"/>
      <c r="V67" s="379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79"/>
      <c r="AJ67" s="3"/>
      <c r="AK67" s="3"/>
      <c r="AL67" s="3"/>
      <c r="AM67" s="3"/>
      <c r="AN67" s="3"/>
      <c r="AO67" s="3"/>
      <c r="AP67" s="3"/>
      <c r="AQ67" s="3"/>
      <c r="AR67" s="3"/>
      <c r="AS67" s="3"/>
    </row>
    <row r="68" spans="21:45" ht="12.75">
      <c r="U68" s="3"/>
      <c r="V68" s="379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79"/>
      <c r="AJ68" s="3"/>
      <c r="AK68" s="3"/>
      <c r="AL68" s="3"/>
      <c r="AM68" s="3"/>
      <c r="AN68" s="3"/>
      <c r="AO68" s="3"/>
      <c r="AP68" s="3"/>
      <c r="AQ68" s="3"/>
      <c r="AR68" s="3"/>
      <c r="AS68" s="3"/>
    </row>
    <row r="69" spans="21:45" ht="12.75">
      <c r="U69" s="3"/>
      <c r="V69" s="379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79"/>
      <c r="AJ69" s="3"/>
      <c r="AK69" s="3"/>
      <c r="AL69" s="3"/>
      <c r="AM69" s="3"/>
      <c r="AN69" s="3"/>
      <c r="AO69" s="3"/>
      <c r="AP69" s="3"/>
      <c r="AQ69" s="3"/>
      <c r="AR69" s="3"/>
      <c r="AS69" s="3"/>
    </row>
    <row r="70" spans="21:45" ht="12.75">
      <c r="U70" s="3"/>
      <c r="V70" s="379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79"/>
      <c r="AJ70" s="3"/>
      <c r="AK70" s="3"/>
      <c r="AL70" s="3"/>
      <c r="AM70" s="3"/>
      <c r="AN70" s="3"/>
      <c r="AO70" s="3"/>
      <c r="AP70" s="3"/>
      <c r="AQ70" s="3"/>
      <c r="AR70" s="3"/>
      <c r="AS70" s="3"/>
    </row>
    <row r="71" spans="21:45" ht="12.75">
      <c r="U71" s="3"/>
      <c r="V71" s="379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79"/>
      <c r="AJ71" s="3"/>
      <c r="AK71" s="3"/>
      <c r="AL71" s="3"/>
      <c r="AM71" s="3"/>
      <c r="AN71" s="3"/>
      <c r="AO71" s="3"/>
      <c r="AP71" s="3"/>
      <c r="AQ71" s="3"/>
      <c r="AR71" s="3"/>
      <c r="AS71" s="3"/>
    </row>
    <row r="72" spans="21:45" ht="12.75">
      <c r="U72" s="3"/>
      <c r="V72" s="379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79"/>
      <c r="AJ72" s="3"/>
      <c r="AK72" s="3"/>
      <c r="AL72" s="3"/>
      <c r="AM72" s="3"/>
      <c r="AN72" s="3"/>
      <c r="AO72" s="3"/>
      <c r="AP72" s="3"/>
      <c r="AQ72" s="3"/>
      <c r="AR72" s="3"/>
      <c r="AS72" s="3"/>
    </row>
    <row r="73" spans="21:45" ht="12.75">
      <c r="U73" s="3"/>
      <c r="V73" s="379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79"/>
      <c r="AJ73" s="3"/>
      <c r="AK73" s="3"/>
      <c r="AL73" s="3"/>
      <c r="AM73" s="3"/>
      <c r="AN73" s="3"/>
      <c r="AO73" s="3"/>
      <c r="AP73" s="3"/>
      <c r="AQ73" s="3"/>
      <c r="AR73" s="3"/>
      <c r="AS73" s="3"/>
    </row>
    <row r="74" spans="21:45" ht="12.75">
      <c r="U74" s="3"/>
      <c r="V74" s="379"/>
      <c r="W74" s="379"/>
      <c r="X74" s="379"/>
      <c r="Y74" s="379"/>
      <c r="Z74" s="379"/>
      <c r="AA74" s="379"/>
      <c r="AB74" s="379"/>
      <c r="AC74" s="379"/>
      <c r="AD74" s="379"/>
      <c r="AE74" s="379"/>
      <c r="AF74" s="379"/>
      <c r="AG74" s="3"/>
      <c r="AH74" s="3"/>
      <c r="AI74" s="379"/>
      <c r="AJ74" s="379"/>
      <c r="AK74" s="379"/>
      <c r="AL74" s="379"/>
      <c r="AM74" s="379"/>
      <c r="AN74" s="379"/>
      <c r="AO74" s="379"/>
      <c r="AP74" s="379"/>
      <c r="AQ74" s="379"/>
      <c r="AR74" s="379"/>
      <c r="AS74" s="379"/>
    </row>
    <row r="75" spans="21:45" ht="12.75"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</row>
    <row r="76" spans="21:45" ht="12.75"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</row>
    <row r="77" spans="21:45" ht="12.75"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</row>
    <row r="78" spans="21:45" ht="12.75">
      <c r="U78" s="3"/>
      <c r="V78" s="362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</row>
    <row r="79" spans="21:45" ht="12.75">
      <c r="U79" s="3"/>
      <c r="V79" s="371"/>
      <c r="W79" s="371"/>
      <c r="X79" s="371"/>
      <c r="Y79" s="371"/>
      <c r="Z79" s="371"/>
      <c r="AA79" s="371"/>
      <c r="AB79" s="371"/>
      <c r="AC79" s="372"/>
      <c r="AD79" s="372"/>
      <c r="AE79" s="372"/>
      <c r="AF79" s="372"/>
      <c r="AG79" s="3"/>
      <c r="AH79" s="3"/>
      <c r="AI79" s="3"/>
      <c r="AJ79" s="362"/>
      <c r="AK79" s="3"/>
      <c r="AL79" s="3"/>
      <c r="AM79" s="3"/>
      <c r="AN79" s="3"/>
      <c r="AO79" s="3"/>
      <c r="AP79" s="362"/>
      <c r="AQ79" s="3"/>
      <c r="AR79" s="3"/>
      <c r="AS79" s="3"/>
    </row>
    <row r="80" spans="21:45" ht="12.75">
      <c r="U80" s="3"/>
      <c r="V80" s="379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71"/>
      <c r="AK80" s="371"/>
      <c r="AL80" s="371"/>
      <c r="AM80" s="3"/>
      <c r="AN80" s="3"/>
      <c r="AO80" s="3"/>
      <c r="AP80" s="371"/>
      <c r="AQ80" s="371"/>
      <c r="AR80" s="371"/>
      <c r="AS80" s="3"/>
    </row>
    <row r="81" spans="21:45" ht="12.75">
      <c r="U81" s="3"/>
      <c r="V81" s="379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79"/>
      <c r="AK81" s="3"/>
      <c r="AL81" s="3"/>
      <c r="AM81" s="3"/>
      <c r="AN81" s="3"/>
      <c r="AO81" s="3"/>
      <c r="AP81" s="379"/>
      <c r="AQ81" s="3"/>
      <c r="AR81" s="3"/>
      <c r="AS81" s="3"/>
    </row>
    <row r="82" spans="21:45" ht="12.75">
      <c r="U82" s="3"/>
      <c r="V82" s="379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79"/>
      <c r="AK82" s="3"/>
      <c r="AL82" s="3"/>
      <c r="AM82" s="3"/>
      <c r="AN82" s="3"/>
      <c r="AO82" s="3"/>
      <c r="AP82" s="379"/>
      <c r="AQ82" s="3"/>
      <c r="AR82" s="3"/>
      <c r="AS82" s="3"/>
    </row>
    <row r="83" spans="21:45" ht="12.75">
      <c r="U83" s="3"/>
      <c r="V83" s="379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79"/>
      <c r="AK83" s="3"/>
      <c r="AL83" s="3"/>
      <c r="AM83" s="3"/>
      <c r="AN83" s="3"/>
      <c r="AO83" s="3"/>
      <c r="AP83" s="379"/>
      <c r="AQ83" s="3"/>
      <c r="AR83" s="3"/>
      <c r="AS83" s="3"/>
    </row>
    <row r="84" spans="21:45" ht="12.75">
      <c r="U84" s="3"/>
      <c r="V84" s="379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79"/>
      <c r="AK84" s="3"/>
      <c r="AL84" s="3"/>
      <c r="AM84" s="3"/>
      <c r="AN84" s="3"/>
      <c r="AO84" s="3"/>
      <c r="AP84" s="379"/>
      <c r="AQ84" s="3"/>
      <c r="AR84" s="3"/>
      <c r="AS84" s="3"/>
    </row>
    <row r="85" spans="21:45" ht="12.75">
      <c r="U85" s="3"/>
      <c r="V85" s="379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79"/>
      <c r="AK85" s="3"/>
      <c r="AL85" s="3"/>
      <c r="AM85" s="3"/>
      <c r="AN85" s="3"/>
      <c r="AO85" s="3"/>
      <c r="AP85" s="379"/>
      <c r="AQ85" s="3"/>
      <c r="AR85" s="3"/>
      <c r="AS85" s="3"/>
    </row>
    <row r="86" spans="21:45" ht="12.75">
      <c r="U86" s="3"/>
      <c r="V86" s="379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79"/>
      <c r="AK86" s="3"/>
      <c r="AL86" s="3"/>
      <c r="AM86" s="3"/>
      <c r="AN86" s="3"/>
      <c r="AO86" s="3"/>
      <c r="AP86" s="379"/>
      <c r="AQ86" s="3"/>
      <c r="AR86" s="3"/>
      <c r="AS86" s="3"/>
    </row>
    <row r="87" spans="21:45" ht="12.75">
      <c r="U87" s="3"/>
      <c r="V87" s="379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79"/>
      <c r="AK87" s="3"/>
      <c r="AL87" s="3"/>
      <c r="AM87" s="3"/>
      <c r="AN87" s="3"/>
      <c r="AO87" s="3"/>
      <c r="AP87" s="379"/>
      <c r="AQ87" s="3"/>
      <c r="AR87" s="3"/>
      <c r="AS87" s="3"/>
    </row>
    <row r="88" spans="21:45" ht="12.75">
      <c r="U88" s="3"/>
      <c r="V88" s="379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79"/>
      <c r="AK88" s="3"/>
      <c r="AL88" s="3"/>
      <c r="AM88" s="3"/>
      <c r="AN88" s="3"/>
      <c r="AO88" s="3"/>
      <c r="AP88" s="379"/>
      <c r="AQ88" s="3"/>
      <c r="AR88" s="3"/>
      <c r="AS88" s="3"/>
    </row>
    <row r="89" spans="21:45" ht="12.75">
      <c r="U89" s="3"/>
      <c r="V89" s="379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79"/>
      <c r="AK89" s="3"/>
      <c r="AL89" s="3"/>
      <c r="AM89" s="3"/>
      <c r="AN89" s="3"/>
      <c r="AO89" s="3"/>
      <c r="AP89" s="379"/>
      <c r="AQ89" s="3"/>
      <c r="AR89" s="3"/>
      <c r="AS89" s="3"/>
    </row>
    <row r="90" spans="21:45" ht="12.75">
      <c r="U90" s="3"/>
      <c r="V90" s="379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79"/>
      <c r="AK90" s="3"/>
      <c r="AL90" s="3"/>
      <c r="AM90" s="3"/>
      <c r="AN90" s="3"/>
      <c r="AO90" s="3"/>
      <c r="AP90" s="379"/>
      <c r="AQ90" s="3"/>
      <c r="AR90" s="3"/>
      <c r="AS90" s="3"/>
    </row>
    <row r="91" spans="21:45" ht="12.75">
      <c r="U91" s="3"/>
      <c r="V91" s="379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79"/>
      <c r="AK91" s="3"/>
      <c r="AL91" s="3"/>
      <c r="AM91" s="3"/>
      <c r="AN91" s="3"/>
      <c r="AO91" s="3"/>
      <c r="AP91" s="379"/>
      <c r="AQ91" s="3"/>
      <c r="AR91" s="3"/>
      <c r="AS91" s="3"/>
    </row>
    <row r="92" spans="21:45" ht="12.75">
      <c r="U92" s="3"/>
      <c r="V92" s="379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79"/>
      <c r="AK92" s="3"/>
      <c r="AL92" s="3"/>
      <c r="AM92" s="3"/>
      <c r="AN92" s="3"/>
      <c r="AO92" s="3"/>
      <c r="AP92" s="379"/>
      <c r="AQ92" s="3"/>
      <c r="AR92" s="3"/>
      <c r="AS92" s="3"/>
    </row>
    <row r="93" spans="21:45" ht="12.75">
      <c r="U93" s="3"/>
      <c r="V93" s="379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79"/>
      <c r="AK93" s="3"/>
      <c r="AL93" s="3"/>
      <c r="AM93" s="3"/>
      <c r="AN93" s="3"/>
      <c r="AO93" s="3"/>
      <c r="AP93" s="379"/>
      <c r="AQ93" s="3"/>
      <c r="AR93" s="3"/>
      <c r="AS93" s="3"/>
    </row>
    <row r="94" spans="21:45" ht="12.75">
      <c r="U94" s="3"/>
      <c r="V94" s="379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79"/>
      <c r="AK94" s="3"/>
      <c r="AL94" s="3"/>
      <c r="AM94" s="3"/>
      <c r="AN94" s="3"/>
      <c r="AO94" s="3"/>
      <c r="AP94" s="379"/>
      <c r="AQ94" s="3"/>
      <c r="AR94" s="3"/>
      <c r="AS94" s="3"/>
    </row>
    <row r="95" spans="21:45" ht="12.75">
      <c r="U95" s="3"/>
      <c r="V95" s="379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79"/>
      <c r="AK95" s="3"/>
      <c r="AL95" s="3"/>
      <c r="AM95" s="3"/>
      <c r="AN95" s="3"/>
      <c r="AO95" s="3"/>
      <c r="AP95" s="379"/>
      <c r="AQ95" s="3"/>
      <c r="AR95" s="3"/>
      <c r="AS95" s="3"/>
    </row>
    <row r="96" spans="21:45" ht="12.75">
      <c r="U96" s="3"/>
      <c r="V96" s="379"/>
      <c r="W96" s="379"/>
      <c r="X96" s="379"/>
      <c r="Y96" s="379"/>
      <c r="Z96" s="379"/>
      <c r="AA96" s="379"/>
      <c r="AB96" s="379"/>
      <c r="AC96" s="379"/>
      <c r="AD96" s="379"/>
      <c r="AE96" s="379"/>
      <c r="AF96" s="379"/>
      <c r="AG96" s="3"/>
      <c r="AH96" s="3"/>
      <c r="AI96" s="3"/>
      <c r="AJ96" s="379"/>
      <c r="AK96" s="3"/>
      <c r="AL96" s="3"/>
      <c r="AM96" s="3"/>
      <c r="AN96" s="3"/>
      <c r="AO96" s="3"/>
      <c r="AP96" s="379"/>
      <c r="AQ96" s="3"/>
      <c r="AR96" s="3"/>
      <c r="AS96" s="3"/>
    </row>
    <row r="97" spans="21:45" ht="12.75"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79"/>
      <c r="AK97" s="379"/>
      <c r="AL97" s="379"/>
      <c r="AM97" s="3"/>
      <c r="AN97" s="3"/>
      <c r="AO97" s="3"/>
      <c r="AP97" s="379"/>
      <c r="AQ97" s="379"/>
      <c r="AR97" s="379"/>
      <c r="AS97" s="3"/>
    </row>
    <row r="98" spans="21:45" ht="12.75"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</row>
    <row r="99" spans="21:45" ht="12.75"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</row>
    <row r="100" spans="21:45" ht="12.75"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</row>
    <row r="101" spans="21:45" ht="12.75"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</row>
    <row r="102" spans="21:45" ht="12.75"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</row>
    <row r="103" spans="21:45" ht="12.75"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</row>
    <row r="104" spans="21:45" ht="12.75"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</row>
    <row r="105" spans="21:45" ht="12.75"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</row>
    <row r="106" spans="21:45" ht="12.75"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</row>
    <row r="107" spans="21:45" ht="12.75"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</row>
    <row r="108" spans="21:45" ht="12.75"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</row>
    <row r="109" spans="21:45" ht="12.75"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</row>
    <row r="110" spans="21:45" ht="12.75"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</row>
    <row r="111" spans="21:45" ht="12.75"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</row>
    <row r="112" spans="21:45" ht="12.75"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</row>
    <row r="113" spans="21:45" ht="12.75"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</row>
    <row r="114" spans="21:45" ht="12.75"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</row>
  </sheetData>
  <sheetProtection/>
  <mergeCells count="25">
    <mergeCell ref="D7:E7"/>
    <mergeCell ref="M8:N8"/>
    <mergeCell ref="I4:J4"/>
    <mergeCell ref="I5:J5"/>
    <mergeCell ref="I7:J7"/>
    <mergeCell ref="I8:J8"/>
    <mergeCell ref="D8:E8"/>
    <mergeCell ref="G4:H4"/>
    <mergeCell ref="G5:H5"/>
    <mergeCell ref="M4:N4"/>
    <mergeCell ref="G7:H7"/>
    <mergeCell ref="O4:P8"/>
    <mergeCell ref="G8:H8"/>
    <mergeCell ref="I6:J6"/>
    <mergeCell ref="M5:N5"/>
    <mergeCell ref="M6:N6"/>
    <mergeCell ref="M7:N7"/>
    <mergeCell ref="Q4:T6"/>
    <mergeCell ref="Q7:R8"/>
    <mergeCell ref="S7:T7"/>
    <mergeCell ref="S8:T8"/>
    <mergeCell ref="D4:E4"/>
    <mergeCell ref="D5:E5"/>
    <mergeCell ref="D6:E6"/>
    <mergeCell ref="G6:H6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P96"/>
  <sheetViews>
    <sheetView showGridLines="0" zoomScaleSheetLayoutView="100" zoomScalePageLayoutView="0" workbookViewId="0" topLeftCell="F1">
      <selection activeCell="O6" sqref="O6"/>
    </sheetView>
  </sheetViews>
  <sheetFormatPr defaultColWidth="9.00390625" defaultRowHeight="12.75"/>
  <cols>
    <col min="1" max="1" width="0.6171875" style="0" customWidth="1"/>
    <col min="2" max="2" width="33.625" style="0" customWidth="1"/>
    <col min="3" max="3" width="5.375" style="0" customWidth="1"/>
    <col min="4" max="4" width="7.875" style="0" customWidth="1"/>
    <col min="5" max="5" width="7.75390625" style="0" customWidth="1"/>
    <col min="6" max="6" width="6.875" style="0" customWidth="1"/>
    <col min="7" max="7" width="1.00390625" style="0" customWidth="1"/>
    <col min="8" max="8" width="27.375" style="0" customWidth="1"/>
    <col min="9" max="9" width="5.875" style="0" customWidth="1"/>
    <col min="11" max="11" width="8.875" style="0" customWidth="1"/>
    <col min="12" max="12" width="1.00390625" style="0" customWidth="1"/>
    <col min="13" max="13" width="20.375" style="0" customWidth="1"/>
    <col min="14" max="14" width="5.375" style="0" customWidth="1"/>
    <col min="15" max="15" width="9.00390625" style="0" customWidth="1"/>
  </cols>
  <sheetData>
    <row r="1" spans="1:42" ht="15.75">
      <c r="A1" s="5"/>
      <c r="B1" s="401" t="s">
        <v>422</v>
      </c>
      <c r="C1" s="5"/>
      <c r="D1" s="5"/>
      <c r="E1" s="5"/>
      <c r="F1" s="5"/>
      <c r="G1" s="5"/>
      <c r="H1" s="344" t="s">
        <v>423</v>
      </c>
      <c r="I1" s="5"/>
      <c r="J1" s="5"/>
      <c r="K1" s="5"/>
      <c r="L1" s="5"/>
      <c r="M1" s="401" t="s">
        <v>424</v>
      </c>
      <c r="N1" s="5"/>
      <c r="O1" s="5"/>
      <c r="P1" s="5"/>
      <c r="Q1" s="402"/>
      <c r="R1" s="403"/>
      <c r="S1" s="403"/>
      <c r="T1" s="3"/>
      <c r="U1" s="3"/>
      <c r="V1" s="3"/>
      <c r="W1" s="3"/>
      <c r="X1" s="3"/>
      <c r="Y1" s="3"/>
      <c r="Z1" s="3"/>
      <c r="AA1" s="3"/>
      <c r="AB1" s="3"/>
      <c r="AC1" s="3"/>
      <c r="AD1" s="402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1:42" ht="25.5" customHeight="1">
      <c r="A2" s="5"/>
      <c r="B2" s="404" t="s">
        <v>425</v>
      </c>
      <c r="C2" s="404" t="s">
        <v>2</v>
      </c>
      <c r="D2" s="404" t="s">
        <v>426</v>
      </c>
      <c r="E2" s="404" t="s">
        <v>427</v>
      </c>
      <c r="F2" s="5"/>
      <c r="G2" s="5"/>
      <c r="H2" s="404" t="s">
        <v>425</v>
      </c>
      <c r="I2" s="404" t="s">
        <v>2</v>
      </c>
      <c r="J2" s="404" t="s">
        <v>428</v>
      </c>
      <c r="K2" s="404" t="s">
        <v>429</v>
      </c>
      <c r="L2" s="5"/>
      <c r="M2" s="404" t="s">
        <v>425</v>
      </c>
      <c r="N2" s="404" t="s">
        <v>2</v>
      </c>
      <c r="O2" s="404" t="s">
        <v>427</v>
      </c>
      <c r="P2" s="5"/>
      <c r="Q2" s="137"/>
      <c r="R2" s="403"/>
      <c r="S2" s="40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1:42" ht="9.75" customHeight="1">
      <c r="A3" s="5"/>
      <c r="B3" s="368">
        <v>1</v>
      </c>
      <c r="C3" s="368">
        <v>2</v>
      </c>
      <c r="D3" s="368">
        <v>3</v>
      </c>
      <c r="E3" s="368">
        <v>4</v>
      </c>
      <c r="F3" s="405"/>
      <c r="G3" s="405"/>
      <c r="H3" s="368">
        <v>1</v>
      </c>
      <c r="I3" s="368">
        <v>2</v>
      </c>
      <c r="J3" s="368">
        <v>3</v>
      </c>
      <c r="K3" s="368">
        <v>4</v>
      </c>
      <c r="L3" s="405"/>
      <c r="M3" s="368">
        <v>1</v>
      </c>
      <c r="N3" s="368">
        <v>2</v>
      </c>
      <c r="O3" s="368">
        <v>3</v>
      </c>
      <c r="P3" s="5"/>
      <c r="Q3" s="28"/>
      <c r="R3" s="28"/>
      <c r="S3" s="28"/>
      <c r="T3" s="28"/>
      <c r="U3" s="28"/>
      <c r="V3" s="28"/>
      <c r="W3" s="28"/>
      <c r="X3" s="406"/>
      <c r="Y3" s="406"/>
      <c r="Z3" s="406"/>
      <c r="AA3" s="406"/>
      <c r="AB3" s="406"/>
      <c r="AC3" s="3"/>
      <c r="AD3" s="28"/>
      <c r="AE3" s="28"/>
      <c r="AF3" s="28"/>
      <c r="AG3" s="28"/>
      <c r="AH3" s="28"/>
      <c r="AI3" s="28"/>
      <c r="AJ3" s="28"/>
      <c r="AK3" s="406"/>
      <c r="AL3" s="406"/>
      <c r="AM3" s="406"/>
      <c r="AN3" s="406"/>
      <c r="AO3" s="406"/>
      <c r="AP3" s="3"/>
    </row>
    <row r="4" spans="1:42" ht="15.75" customHeight="1">
      <c r="A4" s="5"/>
      <c r="B4" s="407" t="s">
        <v>430</v>
      </c>
      <c r="C4" s="408">
        <v>280</v>
      </c>
      <c r="D4" s="409"/>
      <c r="E4" s="404"/>
      <c r="F4" s="5"/>
      <c r="G4" s="5"/>
      <c r="H4" s="410" t="s">
        <v>431</v>
      </c>
      <c r="I4" s="408"/>
      <c r="J4" s="411">
        <f>J5+J7+J12+J11+J8</f>
        <v>0</v>
      </c>
      <c r="K4" s="411">
        <f>K5+K7+K8+K11+K12+K10</f>
        <v>0</v>
      </c>
      <c r="L4" s="5"/>
      <c r="M4" s="407" t="s">
        <v>432</v>
      </c>
      <c r="N4" s="408">
        <v>640</v>
      </c>
      <c r="O4" s="412"/>
      <c r="P4" s="5"/>
      <c r="Q4" s="403"/>
      <c r="R4" s="403"/>
      <c r="S4" s="403"/>
      <c r="T4" s="3"/>
      <c r="U4" s="3"/>
      <c r="V4" s="3"/>
      <c r="W4" s="3"/>
      <c r="X4" s="3"/>
      <c r="Y4" s="3"/>
      <c r="Z4" s="3"/>
      <c r="AA4" s="3"/>
      <c r="AB4" s="3"/>
      <c r="AC4" s="3"/>
      <c r="AD4" s="403"/>
      <c r="AE4" s="403"/>
      <c r="AF4" s="40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2" ht="12" customHeight="1">
      <c r="A5" s="5"/>
      <c r="B5" s="407" t="s">
        <v>433</v>
      </c>
      <c r="C5" s="408">
        <v>290</v>
      </c>
      <c r="D5" s="413"/>
      <c r="E5" s="413"/>
      <c r="F5" s="398"/>
      <c r="G5" s="5"/>
      <c r="H5" s="373" t="s">
        <v>434</v>
      </c>
      <c r="I5" s="408">
        <v>440</v>
      </c>
      <c r="J5" s="404"/>
      <c r="K5" s="404"/>
      <c r="L5" s="5"/>
      <c r="M5" s="407" t="s">
        <v>435</v>
      </c>
      <c r="N5" s="408">
        <v>650</v>
      </c>
      <c r="O5" s="140">
        <v>191</v>
      </c>
      <c r="P5" s="5"/>
      <c r="Q5" s="403"/>
      <c r="R5" s="403"/>
      <c r="S5" s="403"/>
      <c r="T5" s="3"/>
      <c r="U5" s="3"/>
      <c r="V5" s="3"/>
      <c r="W5" s="3"/>
      <c r="X5" s="3"/>
      <c r="Y5" s="3"/>
      <c r="Z5" s="3"/>
      <c r="AA5" s="3"/>
      <c r="AB5" s="3"/>
      <c r="AC5" s="3"/>
      <c r="AD5" s="403"/>
      <c r="AE5" s="403"/>
      <c r="AF5" s="40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1:42" ht="24" customHeight="1">
      <c r="A6" s="5"/>
      <c r="B6" s="407" t="s">
        <v>436</v>
      </c>
      <c r="C6" s="408">
        <v>300</v>
      </c>
      <c r="D6" s="413"/>
      <c r="E6" s="413"/>
      <c r="F6" s="5"/>
      <c r="G6" s="5"/>
      <c r="H6" s="373" t="s">
        <v>437</v>
      </c>
      <c r="I6" s="408">
        <v>450</v>
      </c>
      <c r="J6" s="404"/>
      <c r="K6" s="404"/>
      <c r="L6" s="5"/>
      <c r="M6" s="407" t="s">
        <v>438</v>
      </c>
      <c r="N6" s="408">
        <v>660</v>
      </c>
      <c r="O6" s="140"/>
      <c r="P6" s="5"/>
      <c r="Q6" s="137"/>
      <c r="R6" s="403"/>
      <c r="S6" s="40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1:42" ht="13.5" customHeight="1">
      <c r="A7" s="5"/>
      <c r="B7" s="407" t="s">
        <v>439</v>
      </c>
      <c r="C7" s="408">
        <v>310</v>
      </c>
      <c r="D7" s="413"/>
      <c r="E7" s="413"/>
      <c r="F7" s="5"/>
      <c r="G7" s="5"/>
      <c r="H7" s="373" t="s">
        <v>440</v>
      </c>
      <c r="I7" s="408">
        <v>460</v>
      </c>
      <c r="J7" s="404"/>
      <c r="K7" s="404"/>
      <c r="L7" s="5"/>
      <c r="M7" s="407" t="s">
        <v>441</v>
      </c>
      <c r="N7" s="408">
        <v>670</v>
      </c>
      <c r="O7" s="140"/>
      <c r="P7" s="5"/>
      <c r="Q7" s="403"/>
      <c r="R7" s="403"/>
      <c r="S7" s="40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8" spans="1:42" ht="21" customHeight="1">
      <c r="A8" s="5"/>
      <c r="B8" s="407" t="s">
        <v>442</v>
      </c>
      <c r="C8" s="408">
        <v>320</v>
      </c>
      <c r="D8" s="413"/>
      <c r="E8" s="413"/>
      <c r="F8" s="5"/>
      <c r="G8" s="5"/>
      <c r="H8" s="414" t="s">
        <v>443</v>
      </c>
      <c r="I8" s="415">
        <v>470</v>
      </c>
      <c r="J8" s="416"/>
      <c r="K8" s="416"/>
      <c r="L8" s="5"/>
      <c r="M8" s="407" t="s">
        <v>444</v>
      </c>
      <c r="N8" s="408">
        <v>680</v>
      </c>
      <c r="O8" s="140"/>
      <c r="P8" s="5"/>
      <c r="Q8" s="403"/>
      <c r="R8" s="403"/>
      <c r="S8" s="40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1:42" ht="13.5" customHeight="1">
      <c r="A9" s="5"/>
      <c r="B9" s="407" t="s">
        <v>445</v>
      </c>
      <c r="C9" s="408">
        <v>330</v>
      </c>
      <c r="D9" s="413"/>
      <c r="E9" s="417"/>
      <c r="F9" s="5"/>
      <c r="G9" s="5"/>
      <c r="H9" s="418"/>
      <c r="I9" s="415"/>
      <c r="J9" s="416"/>
      <c r="K9" s="419"/>
      <c r="L9" s="5"/>
      <c r="M9" s="407"/>
      <c r="N9" s="408"/>
      <c r="O9" s="140"/>
      <c r="P9" s="5"/>
      <c r="Q9" s="403"/>
      <c r="R9" s="403"/>
      <c r="S9" s="40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</row>
    <row r="10" spans="1:42" ht="12.75" customHeight="1">
      <c r="A10" s="5"/>
      <c r="B10" s="407" t="s">
        <v>446</v>
      </c>
      <c r="C10" s="408"/>
      <c r="D10" s="413"/>
      <c r="E10" s="417"/>
      <c r="F10" s="5"/>
      <c r="G10" s="5"/>
      <c r="H10" s="418" t="s">
        <v>447</v>
      </c>
      <c r="I10" s="415"/>
      <c r="J10" s="416"/>
      <c r="K10" s="419"/>
      <c r="L10" s="5"/>
      <c r="M10" s="407" t="s">
        <v>448</v>
      </c>
      <c r="N10" s="408">
        <v>690</v>
      </c>
      <c r="O10" s="420">
        <f>SUM(O4:O8)</f>
        <v>191</v>
      </c>
      <c r="P10" s="5"/>
      <c r="Q10" s="403"/>
      <c r="R10" s="403"/>
      <c r="S10" s="40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1:42" ht="25.5" customHeight="1">
      <c r="A11" s="5"/>
      <c r="B11" s="407" t="s">
        <v>448</v>
      </c>
      <c r="C11" s="408">
        <v>340</v>
      </c>
      <c r="D11" s="421">
        <f>SUM(D4:D10)</f>
        <v>0</v>
      </c>
      <c r="E11" s="421">
        <f>SUM(E4:E10)</f>
        <v>0</v>
      </c>
      <c r="F11" s="422" t="s">
        <v>449</v>
      </c>
      <c r="G11" s="5"/>
      <c r="H11" s="423" t="s">
        <v>450</v>
      </c>
      <c r="I11" s="424">
        <v>480</v>
      </c>
      <c r="J11" s="425"/>
      <c r="K11" s="426"/>
      <c r="L11" s="5"/>
      <c r="M11" s="400" t="s">
        <v>451</v>
      </c>
      <c r="N11" s="400"/>
      <c r="O11" s="400"/>
      <c r="P11" s="5"/>
      <c r="Q11" s="403"/>
      <c r="R11" s="403"/>
      <c r="S11" s="40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</row>
    <row r="12" spans="1:42" ht="12.75" customHeight="1">
      <c r="A12" s="5"/>
      <c r="B12" s="427"/>
      <c r="C12" s="428"/>
      <c r="D12" s="429"/>
      <c r="E12" s="383"/>
      <c r="F12" s="5"/>
      <c r="G12" s="5"/>
      <c r="H12" s="430" t="s">
        <v>452</v>
      </c>
      <c r="I12" s="424">
        <v>490</v>
      </c>
      <c r="J12" s="425"/>
      <c r="K12" s="425"/>
      <c r="L12" s="5"/>
      <c r="M12" s="400" t="s">
        <v>453</v>
      </c>
      <c r="N12" s="400"/>
      <c r="O12" s="400"/>
      <c r="P12" s="5"/>
      <c r="Q12" s="403"/>
      <c r="R12" s="431"/>
      <c r="S12" s="40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</row>
    <row r="13" spans="1:42" ht="12.75" customHeight="1">
      <c r="A13" s="5"/>
      <c r="B13" s="432" t="s">
        <v>454</v>
      </c>
      <c r="C13" s="5"/>
      <c r="D13" s="433"/>
      <c r="E13" s="5"/>
      <c r="F13" s="5"/>
      <c r="G13" s="5"/>
      <c r="H13" s="430" t="s">
        <v>455</v>
      </c>
      <c r="I13" s="424">
        <v>491</v>
      </c>
      <c r="J13" s="425" t="s">
        <v>456</v>
      </c>
      <c r="K13" s="425"/>
      <c r="L13" s="5"/>
      <c r="M13" s="400" t="s">
        <v>457</v>
      </c>
      <c r="N13" s="400" t="s">
        <v>458</v>
      </c>
      <c r="O13" s="434"/>
      <c r="P13" s="5"/>
      <c r="Q13" s="403"/>
      <c r="R13" s="431"/>
      <c r="S13" s="40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</row>
    <row r="14" spans="1:42" ht="12.75" customHeight="1">
      <c r="A14" s="5"/>
      <c r="B14" s="394" t="s">
        <v>459</v>
      </c>
      <c r="D14" s="5" t="s">
        <v>460</v>
      </c>
      <c r="E14" s="12"/>
      <c r="F14" s="5"/>
      <c r="G14" s="5"/>
      <c r="H14" s="430" t="s">
        <v>461</v>
      </c>
      <c r="I14" s="424">
        <v>492</v>
      </c>
      <c r="J14" s="425" t="s">
        <v>456</v>
      </c>
      <c r="K14" s="425"/>
      <c r="L14" s="5"/>
      <c r="O14" s="435"/>
      <c r="P14" s="5"/>
      <c r="Q14" s="403"/>
      <c r="R14" s="431"/>
      <c r="S14" s="40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</row>
    <row r="15" spans="1:42" ht="12.75" customHeight="1">
      <c r="A15" s="5"/>
      <c r="B15" s="394" t="s">
        <v>462</v>
      </c>
      <c r="D15" s="5" t="s">
        <v>463</v>
      </c>
      <c r="E15" s="12"/>
      <c r="F15" s="5"/>
      <c r="G15" s="5"/>
      <c r="H15" s="430"/>
      <c r="I15" s="424"/>
      <c r="J15" s="425"/>
      <c r="K15" s="425"/>
      <c r="L15" s="5"/>
      <c r="M15" s="400"/>
      <c r="N15" s="400"/>
      <c r="O15" s="435"/>
      <c r="P15" s="5"/>
      <c r="Q15" s="403"/>
      <c r="R15" s="431"/>
      <c r="S15" s="40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</row>
    <row r="16" spans="1:42" ht="24.75" customHeight="1">
      <c r="A16" s="5"/>
      <c r="B16" s="344" t="s">
        <v>464</v>
      </c>
      <c r="C16" s="5"/>
      <c r="D16" s="5"/>
      <c r="E16" s="5"/>
      <c r="F16" s="5"/>
      <c r="G16" s="5"/>
      <c r="H16" s="410" t="s">
        <v>465</v>
      </c>
      <c r="I16" s="408"/>
      <c r="J16" s="404"/>
      <c r="K16" s="404"/>
      <c r="L16" s="5"/>
      <c r="N16" s="400"/>
      <c r="O16" s="400"/>
      <c r="P16" s="5"/>
      <c r="Q16" s="40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</row>
    <row r="17" spans="1:42" ht="12.75" customHeight="1">
      <c r="A17" s="5"/>
      <c r="B17" s="416" t="s">
        <v>425</v>
      </c>
      <c r="C17" s="436" t="s">
        <v>2</v>
      </c>
      <c r="D17" s="416" t="s">
        <v>426</v>
      </c>
      <c r="E17" s="437" t="s">
        <v>466</v>
      </c>
      <c r="F17" s="438" t="s">
        <v>467</v>
      </c>
      <c r="G17" s="5"/>
      <c r="H17" s="373" t="s">
        <v>468</v>
      </c>
      <c r="I17" s="408">
        <v>500</v>
      </c>
      <c r="J17" s="404"/>
      <c r="K17" s="404"/>
      <c r="L17" s="5"/>
      <c r="M17" s="400"/>
      <c r="P17" s="5"/>
      <c r="Q17" s="40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</row>
    <row r="18" spans="1:42" ht="21.75" customHeight="1">
      <c r="A18" s="5"/>
      <c r="B18" s="425"/>
      <c r="C18" s="439"/>
      <c r="D18" s="425"/>
      <c r="E18" s="440" t="s">
        <v>469</v>
      </c>
      <c r="F18" s="441" t="s">
        <v>470</v>
      </c>
      <c r="G18" s="5"/>
      <c r="H18" s="373" t="s">
        <v>471</v>
      </c>
      <c r="I18" s="408">
        <v>510</v>
      </c>
      <c r="J18" s="404"/>
      <c r="K18" s="404"/>
      <c r="L18" s="5"/>
      <c r="M18" s="5"/>
      <c r="N18" s="5"/>
      <c r="O18" s="5"/>
      <c r="P18" s="5"/>
      <c r="Q18" s="40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</row>
    <row r="19" spans="1:42" ht="12.75" customHeight="1">
      <c r="A19" s="5"/>
      <c r="B19" s="425">
        <v>1</v>
      </c>
      <c r="C19" s="425">
        <v>2</v>
      </c>
      <c r="D19" s="425">
        <v>3</v>
      </c>
      <c r="E19" s="404">
        <v>4</v>
      </c>
      <c r="F19" s="404">
        <v>5</v>
      </c>
      <c r="G19" s="5"/>
      <c r="H19" s="373" t="s">
        <v>472</v>
      </c>
      <c r="I19" s="408">
        <v>520</v>
      </c>
      <c r="J19" s="404"/>
      <c r="K19" s="404"/>
      <c r="L19" s="5"/>
      <c r="M19" s="5"/>
      <c r="N19" s="5"/>
      <c r="O19" s="5"/>
      <c r="P19" s="5"/>
      <c r="Q19" s="40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</row>
    <row r="20" spans="1:42" ht="25.5" customHeight="1">
      <c r="A20" s="5"/>
      <c r="B20" s="442" t="s">
        <v>473</v>
      </c>
      <c r="C20" s="408"/>
      <c r="D20" s="421">
        <f>SUM(D21:D23)</f>
        <v>0</v>
      </c>
      <c r="E20" s="421">
        <f>SUM(E21:E23)</f>
        <v>0</v>
      </c>
      <c r="F20" s="421">
        <f>SUM(F21:F23)</f>
        <v>0</v>
      </c>
      <c r="G20" s="5"/>
      <c r="H20" s="410" t="s">
        <v>474</v>
      </c>
      <c r="I20" s="408"/>
      <c r="J20" s="404"/>
      <c r="K20" s="404"/>
      <c r="L20" s="5"/>
      <c r="M20" s="5"/>
      <c r="N20" s="5"/>
      <c r="O20" s="5"/>
      <c r="P20" s="5"/>
      <c r="Q20" s="40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</row>
    <row r="21" spans="1:42" ht="12.75">
      <c r="A21" s="5"/>
      <c r="B21" s="407" t="s">
        <v>468</v>
      </c>
      <c r="C21" s="408">
        <v>350</v>
      </c>
      <c r="D21" s="404"/>
      <c r="E21" s="404"/>
      <c r="F21" s="404"/>
      <c r="G21" s="5"/>
      <c r="H21" s="373" t="s">
        <v>475</v>
      </c>
      <c r="I21" s="408">
        <v>530</v>
      </c>
      <c r="J21" s="404"/>
      <c r="K21" s="404" t="s">
        <v>456</v>
      </c>
      <c r="L21" s="5"/>
      <c r="M21" s="5"/>
      <c r="N21" s="5"/>
      <c r="O21" s="5"/>
      <c r="P21" s="5"/>
      <c r="Q21" s="40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</row>
    <row r="22" spans="1:42" ht="12.75" customHeight="1">
      <c r="A22" s="5"/>
      <c r="B22" s="407" t="s">
        <v>471</v>
      </c>
      <c r="C22" s="408">
        <v>360</v>
      </c>
      <c r="D22" s="404"/>
      <c r="E22" s="404"/>
      <c r="F22" s="404"/>
      <c r="G22" s="5"/>
      <c r="H22" s="373" t="s">
        <v>476</v>
      </c>
      <c r="I22" s="408">
        <v>540</v>
      </c>
      <c r="J22" s="404" t="s">
        <v>456</v>
      </c>
      <c r="K22" s="404"/>
      <c r="L22" s="5"/>
      <c r="M22" s="5"/>
      <c r="N22" s="5"/>
      <c r="O22" s="5"/>
      <c r="P22" s="5"/>
      <c r="Q22" s="40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</row>
    <row r="23" spans="1:42" ht="13.5" customHeight="1">
      <c r="A23" s="5"/>
      <c r="B23" s="407" t="s">
        <v>472</v>
      </c>
      <c r="C23" s="408">
        <v>370</v>
      </c>
      <c r="D23" s="404"/>
      <c r="E23" s="404"/>
      <c r="F23" s="404"/>
      <c r="G23" s="5"/>
      <c r="H23" s="373" t="s">
        <v>477</v>
      </c>
      <c r="I23" s="408">
        <v>550</v>
      </c>
      <c r="J23" s="404"/>
      <c r="K23" s="404"/>
      <c r="L23" s="5"/>
      <c r="M23" s="5"/>
      <c r="N23" s="5"/>
      <c r="O23" s="5"/>
      <c r="P23" s="5"/>
      <c r="Q23" s="40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</row>
    <row r="24" spans="1:42" ht="13.5" customHeight="1">
      <c r="A24" s="5"/>
      <c r="B24" s="442" t="s">
        <v>478</v>
      </c>
      <c r="C24" s="408"/>
      <c r="D24" s="421">
        <f>SUM(D26:D29)</f>
        <v>0</v>
      </c>
      <c r="E24" s="421">
        <f>SUM(E26:E29)</f>
        <v>0</v>
      </c>
      <c r="F24" s="421">
        <f>SUM(F26:F29)</f>
        <v>0</v>
      </c>
      <c r="G24" s="5"/>
      <c r="H24" s="373" t="s">
        <v>479</v>
      </c>
      <c r="I24" s="408">
        <v>560</v>
      </c>
      <c r="J24" s="404"/>
      <c r="K24" s="404"/>
      <c r="L24" s="5"/>
      <c r="M24" s="5"/>
      <c r="N24" s="5"/>
      <c r="O24" s="5"/>
      <c r="P24" s="5"/>
      <c r="Q24" s="40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</row>
    <row r="25" spans="1:42" ht="13.5" customHeight="1">
      <c r="A25" s="5"/>
      <c r="B25" s="407" t="s">
        <v>480</v>
      </c>
      <c r="C25" s="408"/>
      <c r="D25" s="404"/>
      <c r="E25" s="404"/>
      <c r="F25" s="404"/>
      <c r="G25" s="5"/>
      <c r="H25" s="410" t="s">
        <v>481</v>
      </c>
      <c r="I25" s="408"/>
      <c r="J25" s="404"/>
      <c r="K25" s="404"/>
      <c r="L25" s="5"/>
      <c r="M25" s="5"/>
      <c r="N25" s="5"/>
      <c r="O25" s="5"/>
      <c r="P25" s="5"/>
      <c r="Q25" s="40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</row>
    <row r="26" spans="1:42" ht="15" customHeight="1">
      <c r="A26" s="5"/>
      <c r="B26" s="407" t="s">
        <v>482</v>
      </c>
      <c r="C26" s="408">
        <v>380</v>
      </c>
      <c r="D26" s="404"/>
      <c r="E26" s="404"/>
      <c r="F26" s="404"/>
      <c r="G26" s="5"/>
      <c r="H26" s="373" t="s">
        <v>483</v>
      </c>
      <c r="I26" s="408">
        <v>570</v>
      </c>
      <c r="J26" s="404"/>
      <c r="K26" s="404"/>
      <c r="L26" s="5"/>
      <c r="M26" s="5"/>
      <c r="N26" s="5"/>
      <c r="O26" s="5"/>
      <c r="P26" s="5"/>
      <c r="Q26" s="40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</row>
    <row r="27" spans="1:42" ht="13.5" customHeight="1">
      <c r="A27" s="5"/>
      <c r="B27" s="407" t="s">
        <v>484</v>
      </c>
      <c r="C27" s="408">
        <v>390</v>
      </c>
      <c r="D27" s="404"/>
      <c r="E27" s="404"/>
      <c r="F27" s="404"/>
      <c r="G27" s="5"/>
      <c r="H27" s="373" t="s">
        <v>485</v>
      </c>
      <c r="I27" s="408">
        <v>580</v>
      </c>
      <c r="J27" s="404"/>
      <c r="K27" s="404"/>
      <c r="L27" s="5"/>
      <c r="M27" s="5"/>
      <c r="N27" s="5"/>
      <c r="O27" s="5"/>
      <c r="P27" s="5"/>
      <c r="Q27" s="40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</row>
    <row r="28" spans="1:42" ht="13.5" customHeight="1">
      <c r="A28" s="5"/>
      <c r="B28" s="407" t="s">
        <v>486</v>
      </c>
      <c r="C28" s="408">
        <v>400</v>
      </c>
      <c r="D28" s="404"/>
      <c r="E28" s="404"/>
      <c r="F28" s="404"/>
      <c r="G28" s="5"/>
      <c r="H28" s="373" t="s">
        <v>487</v>
      </c>
      <c r="I28" s="408">
        <v>590</v>
      </c>
      <c r="J28" s="404"/>
      <c r="K28" s="404"/>
      <c r="L28" s="5"/>
      <c r="M28" s="5"/>
      <c r="N28" s="5"/>
      <c r="O28" s="5"/>
      <c r="P28" s="5"/>
      <c r="Q28" s="40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</row>
    <row r="29" spans="1:42" ht="12.75" customHeight="1">
      <c r="A29" s="5"/>
      <c r="B29" s="407" t="s">
        <v>488</v>
      </c>
      <c r="C29" s="408">
        <v>410</v>
      </c>
      <c r="D29" s="404"/>
      <c r="E29" s="404"/>
      <c r="F29" s="404"/>
      <c r="G29" s="5"/>
      <c r="H29" s="373" t="s">
        <v>489</v>
      </c>
      <c r="I29" s="408">
        <v>600</v>
      </c>
      <c r="J29" s="404"/>
      <c r="K29" s="404"/>
      <c r="L29" s="5"/>
      <c r="M29" s="5"/>
      <c r="N29" s="5"/>
      <c r="O29" s="5"/>
      <c r="P29" s="5"/>
      <c r="Q29" s="40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1:42" ht="14.25" customHeight="1">
      <c r="A30" s="5"/>
      <c r="B30" s="407" t="s">
        <v>490</v>
      </c>
      <c r="C30" s="408">
        <v>420</v>
      </c>
      <c r="D30" s="421">
        <f>D24+D20</f>
        <v>0</v>
      </c>
      <c r="E30" s="421">
        <f>E24+E20</f>
        <v>0</v>
      </c>
      <c r="F30" s="421">
        <f>F24+F20</f>
        <v>0</v>
      </c>
      <c r="G30" s="5"/>
      <c r="H30" s="373" t="s">
        <v>491</v>
      </c>
      <c r="I30" s="408">
        <v>610</v>
      </c>
      <c r="J30" s="408"/>
      <c r="K30" s="404" t="s">
        <v>456</v>
      </c>
      <c r="L30" s="5"/>
      <c r="M30" s="5"/>
      <c r="N30" s="5"/>
      <c r="O30" s="5"/>
      <c r="P30" s="5"/>
      <c r="Q30" s="40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1" spans="1:42" ht="13.5" customHeight="1">
      <c r="A31" s="5"/>
      <c r="B31" s="443"/>
      <c r="C31" s="5"/>
      <c r="D31" s="5"/>
      <c r="E31" s="5"/>
      <c r="F31" s="5"/>
      <c r="G31" s="5"/>
      <c r="H31" s="373" t="s">
        <v>492</v>
      </c>
      <c r="I31" s="408">
        <v>620</v>
      </c>
      <c r="J31" s="404" t="s">
        <v>456</v>
      </c>
      <c r="K31" s="408"/>
      <c r="L31" s="5"/>
      <c r="M31" s="5"/>
      <c r="N31" s="5"/>
      <c r="O31" s="5"/>
      <c r="P31" s="5"/>
      <c r="Q31" s="40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:42" ht="12.75" customHeight="1">
      <c r="A32" s="5"/>
      <c r="B32" s="428" t="s">
        <v>493</v>
      </c>
      <c r="C32" s="5"/>
      <c r="D32" s="5"/>
      <c r="E32" s="5"/>
      <c r="F32" s="5"/>
      <c r="G32" s="5"/>
      <c r="H32" s="373" t="s">
        <v>494</v>
      </c>
      <c r="I32" s="408">
        <v>630</v>
      </c>
      <c r="J32" s="408"/>
      <c r="K32" s="408"/>
      <c r="L32" s="5"/>
      <c r="M32" s="5"/>
      <c r="N32" s="5"/>
      <c r="O32" s="5"/>
      <c r="P32" s="5"/>
      <c r="Q32" s="40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</row>
    <row r="33" spans="1:42" ht="12.75">
      <c r="A33" s="5"/>
      <c r="B33" s="428" t="s">
        <v>495</v>
      </c>
      <c r="C33" s="5"/>
      <c r="D33" s="5"/>
      <c r="E33" s="428" t="s">
        <v>496</v>
      </c>
      <c r="F33" s="5"/>
      <c r="G33" s="5"/>
      <c r="H33" s="444"/>
      <c r="I33" s="5"/>
      <c r="J33" s="5"/>
      <c r="K33" s="5"/>
      <c r="L33" s="5"/>
      <c r="M33" s="5"/>
      <c r="N33" s="5"/>
      <c r="O33" s="5"/>
      <c r="P33" s="5"/>
      <c r="Q33" s="40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</row>
    <row r="34" spans="1:42" ht="12.75">
      <c r="A34" s="5"/>
      <c r="B34" s="428" t="s">
        <v>497</v>
      </c>
      <c r="C34" s="5"/>
      <c r="D34" s="428" t="s">
        <v>498</v>
      </c>
      <c r="E34" s="5"/>
      <c r="F34" s="5"/>
      <c r="G34" s="5"/>
      <c r="H34" s="428" t="s">
        <v>499</v>
      </c>
      <c r="I34" s="5"/>
      <c r="J34" s="5"/>
      <c r="K34" s="5"/>
      <c r="L34" s="5"/>
      <c r="M34" s="5"/>
      <c r="N34" s="5"/>
      <c r="O34" s="5"/>
      <c r="P34" s="5"/>
      <c r="Q34" s="40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</row>
    <row r="35" spans="1:42" ht="12.75">
      <c r="A35" s="5"/>
      <c r="B35" s="428" t="s">
        <v>500</v>
      </c>
      <c r="C35" s="428" t="s">
        <v>501</v>
      </c>
      <c r="D35" s="5"/>
      <c r="E35" s="5"/>
      <c r="F35" s="5"/>
      <c r="G35" s="5"/>
      <c r="H35" s="428" t="s">
        <v>502</v>
      </c>
      <c r="I35" s="5"/>
      <c r="J35" s="5"/>
      <c r="K35" s="5"/>
      <c r="L35" s="5"/>
      <c r="N35" s="445" t="s">
        <v>503</v>
      </c>
      <c r="O35" s="12"/>
      <c r="P35" s="5"/>
      <c r="Q35" s="40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</row>
    <row r="36" spans="1:42" ht="12.75">
      <c r="A36" s="5"/>
      <c r="B36" s="443"/>
      <c r="C36" s="5"/>
      <c r="D36" s="5"/>
      <c r="E36" s="5"/>
      <c r="F36" s="5"/>
      <c r="G36" s="5"/>
      <c r="H36" s="428" t="s">
        <v>504</v>
      </c>
      <c r="I36" s="5"/>
      <c r="J36" s="5"/>
      <c r="K36" s="5"/>
      <c r="L36" s="5"/>
      <c r="M36" s="5"/>
      <c r="N36" s="5"/>
      <c r="O36" s="5"/>
      <c r="P36" s="5"/>
      <c r="Q36" s="40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</row>
    <row r="37" spans="1:42" ht="12.75">
      <c r="A37" s="5"/>
      <c r="B37" s="428" t="s">
        <v>505</v>
      </c>
      <c r="C37" s="5"/>
      <c r="D37" s="5"/>
      <c r="E37" s="5"/>
      <c r="F37" s="5"/>
      <c r="G37" s="5"/>
      <c r="H37" s="428" t="s">
        <v>506</v>
      </c>
      <c r="I37" s="5"/>
      <c r="J37" s="5"/>
      <c r="K37" s="5"/>
      <c r="L37" s="5"/>
      <c r="M37" s="5"/>
      <c r="N37" s="445" t="s">
        <v>507</v>
      </c>
      <c r="O37" s="446" t="s">
        <v>508</v>
      </c>
      <c r="P37" s="5"/>
      <c r="Q37" s="40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</row>
    <row r="38" spans="1:42" ht="12.75">
      <c r="A38" s="5"/>
      <c r="B38" s="428" t="s">
        <v>495</v>
      </c>
      <c r="C38" s="5"/>
      <c r="D38" s="5"/>
      <c r="E38" s="428" t="s">
        <v>509</v>
      </c>
      <c r="F38" s="5"/>
      <c r="G38" s="5"/>
      <c r="H38" s="428" t="s">
        <v>510</v>
      </c>
      <c r="N38" s="428"/>
      <c r="O38" s="428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</row>
    <row r="39" spans="1:42" ht="12.75">
      <c r="A39" s="5"/>
      <c r="B39" s="428" t="s">
        <v>497</v>
      </c>
      <c r="C39" s="5"/>
      <c r="D39" s="428" t="s">
        <v>498</v>
      </c>
      <c r="E39" s="5"/>
      <c r="F39" s="5"/>
      <c r="G39" s="5"/>
      <c r="H39" s="5"/>
      <c r="I39" s="5"/>
      <c r="J39" s="5"/>
      <c r="K39" s="5"/>
      <c r="L39" s="5"/>
      <c r="M39" s="5"/>
      <c r="N39" s="428" t="s">
        <v>511</v>
      </c>
      <c r="O39" s="447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</row>
    <row r="40" spans="1:42" ht="12.75">
      <c r="A40" s="5"/>
      <c r="B40" s="428" t="s">
        <v>512</v>
      </c>
      <c r="C40" s="428" t="s">
        <v>513</v>
      </c>
      <c r="D40" s="5"/>
      <c r="E40" s="5"/>
      <c r="F40" s="5"/>
      <c r="G40" s="5"/>
      <c r="H40" s="5"/>
      <c r="I40" s="5"/>
      <c r="J40" s="5"/>
      <c r="K40" s="5"/>
      <c r="L40" s="5"/>
      <c r="M40" s="5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</row>
    <row r="41" spans="1:42" ht="12.75">
      <c r="A41" s="5"/>
      <c r="G41" s="5"/>
      <c r="H41" s="5"/>
      <c r="I41" s="5"/>
      <c r="J41" s="5"/>
      <c r="K41" s="5"/>
      <c r="L41" s="5"/>
      <c r="M41" s="5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</row>
    <row r="42" spans="1:42" ht="12.75">
      <c r="A42" s="5"/>
      <c r="G42" s="5"/>
      <c r="H42" s="5"/>
      <c r="I42" s="5"/>
      <c r="J42" s="5"/>
      <c r="K42" s="5"/>
      <c r="L42" s="5"/>
      <c r="M42" s="5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</row>
    <row r="43" spans="1:42" ht="12.75">
      <c r="A43" s="5"/>
      <c r="B43" s="400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</row>
    <row r="44" spans="1:42" ht="12.75">
      <c r="A44" s="5"/>
      <c r="B44" s="448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</row>
    <row r="45" spans="1:42" ht="12.75">
      <c r="A45" s="5"/>
      <c r="B45" s="448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</row>
    <row r="46" spans="1:42" ht="12.75">
      <c r="A46" s="5"/>
      <c r="B46" s="400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</row>
    <row r="47" spans="1:42" ht="12.75">
      <c r="A47" s="5"/>
      <c r="B47" s="400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</row>
    <row r="48" spans="1:42" ht="12.75">
      <c r="A48" s="5"/>
      <c r="B48" s="448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</row>
    <row r="49" spans="1:42" ht="12.75">
      <c r="A49" s="5"/>
      <c r="B49" s="448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</row>
    <row r="50" spans="1:42" ht="12.75">
      <c r="A50" s="5"/>
      <c r="B50" s="448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</row>
    <row r="51" spans="1:42" ht="12.75">
      <c r="A51" s="5"/>
      <c r="B51" s="394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</row>
    <row r="52" spans="1:42" ht="12.75">
      <c r="A52" s="5"/>
      <c r="L52" s="5"/>
      <c r="M52" s="5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</row>
    <row r="53" spans="1:42" ht="25.5" customHeight="1">
      <c r="A53" s="5"/>
      <c r="L53" s="5"/>
      <c r="M53" s="5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</row>
    <row r="54" spans="1:42" ht="12.75">
      <c r="A54" s="5"/>
      <c r="L54" s="5"/>
      <c r="M54" s="5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</row>
    <row r="55" spans="1:42" ht="12.75">
      <c r="A55" s="5"/>
      <c r="L55" s="5"/>
      <c r="M55" s="5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</row>
    <row r="56" spans="1:42" ht="12.75">
      <c r="A56" s="5"/>
      <c r="L56" s="5"/>
      <c r="M56" s="5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</row>
    <row r="57" spans="1:42" ht="12.75">
      <c r="A57" s="5"/>
      <c r="L57" s="5"/>
      <c r="M57" s="5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</row>
    <row r="58" spans="1:42" ht="12.75">
      <c r="A58" s="5"/>
      <c r="L58" s="5"/>
      <c r="M58" s="5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</row>
    <row r="59" spans="1:42" ht="12.75">
      <c r="A59" s="5"/>
      <c r="L59" s="5"/>
      <c r="M59" s="5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</row>
    <row r="60" spans="1:42" ht="12.75">
      <c r="A60" s="5"/>
      <c r="L60" s="5"/>
      <c r="M60" s="5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</row>
    <row r="61" spans="1:42" ht="12.75">
      <c r="A61" s="5"/>
      <c r="L61" s="5"/>
      <c r="M61" s="5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</row>
    <row r="62" spans="1:42" ht="12.75">
      <c r="A62" s="5"/>
      <c r="L62" s="5"/>
      <c r="M62" s="5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</row>
    <row r="63" spans="1:42" ht="12.75">
      <c r="A63" s="5"/>
      <c r="L63" s="5"/>
      <c r="M63" s="5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</row>
    <row r="64" spans="1:42" ht="12.75">
      <c r="A64" s="5"/>
      <c r="L64" s="5"/>
      <c r="M64" s="5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</row>
    <row r="65" spans="1:13" ht="12.75">
      <c r="A65" s="5"/>
      <c r="L65" s="5"/>
      <c r="M65" s="5"/>
    </row>
    <row r="66" spans="1:13" ht="12.75">
      <c r="A66" s="5"/>
      <c r="L66" s="5"/>
      <c r="M66" s="5"/>
    </row>
    <row r="67" spans="1:13" ht="12.75">
      <c r="A67" s="5"/>
      <c r="L67" s="5"/>
      <c r="M67" s="5"/>
    </row>
    <row r="68" spans="1:13" ht="12.75">
      <c r="A68" s="5"/>
      <c r="L68" s="5"/>
      <c r="M68" s="5"/>
    </row>
    <row r="69" spans="1:13" ht="12.75">
      <c r="A69" s="5"/>
      <c r="L69" s="5"/>
      <c r="M69" s="5"/>
    </row>
    <row r="70" spans="1:13" ht="12.75">
      <c r="A70" s="5"/>
      <c r="L70" s="5"/>
      <c r="M70" s="5"/>
    </row>
    <row r="71" spans="1:13" ht="12.75">
      <c r="A71" s="5"/>
      <c r="L71" s="5"/>
      <c r="M71" s="5"/>
    </row>
    <row r="72" spans="1:13" ht="12.75">
      <c r="A72" s="5"/>
      <c r="L72" s="5"/>
      <c r="M72" s="5"/>
    </row>
    <row r="73" spans="1:13" ht="12.75">
      <c r="A73" s="5"/>
      <c r="L73" s="5"/>
      <c r="M73" s="5"/>
    </row>
    <row r="74" spans="1:13" ht="12.75">
      <c r="A74" s="5"/>
      <c r="L74" s="5"/>
      <c r="M74" s="5"/>
    </row>
    <row r="75" spans="1:13" ht="12.75">
      <c r="A75" s="5"/>
      <c r="L75" s="5"/>
      <c r="M75" s="5"/>
    </row>
    <row r="76" spans="1:13" ht="12.75">
      <c r="A76" s="5"/>
      <c r="L76" s="5"/>
      <c r="M76" s="5"/>
    </row>
    <row r="77" spans="1:13" ht="12.75">
      <c r="A77" s="5"/>
      <c r="L77" s="5"/>
      <c r="M77" s="5"/>
    </row>
    <row r="78" spans="1:13" ht="12.75">
      <c r="A78" s="5"/>
      <c r="L78" s="5"/>
      <c r="M78" s="5"/>
    </row>
    <row r="79" spans="1:13" ht="12.75">
      <c r="A79" s="5"/>
      <c r="L79" s="5"/>
      <c r="M79" s="5"/>
    </row>
    <row r="80" spans="1:13" ht="12.75">
      <c r="A80" s="5"/>
      <c r="L80" s="5"/>
      <c r="M80" s="5"/>
    </row>
    <row r="81" spans="1:13" ht="12.75">
      <c r="A81" s="5"/>
      <c r="L81" s="5"/>
      <c r="M81" s="5"/>
    </row>
    <row r="82" spans="1:13" ht="12.75">
      <c r="A82" s="5"/>
      <c r="L82" s="5"/>
      <c r="M82" s="5"/>
    </row>
    <row r="83" spans="1:13" ht="12.75">
      <c r="A83" s="5"/>
      <c r="L83" s="5"/>
      <c r="M83" s="5"/>
    </row>
    <row r="84" spans="1:13" ht="12.75">
      <c r="A84" s="5"/>
      <c r="L84" s="5"/>
      <c r="M84" s="5"/>
    </row>
    <row r="85" spans="1:13" ht="12.75">
      <c r="A85" s="5"/>
      <c r="I85" s="5"/>
      <c r="J85" s="5"/>
      <c r="K85" s="5"/>
      <c r="L85" s="5"/>
      <c r="M85" s="5"/>
    </row>
    <row r="86" spans="1:13" ht="12.75">
      <c r="A86" s="5"/>
      <c r="I86" s="5"/>
      <c r="J86" s="5"/>
      <c r="K86" s="5"/>
      <c r="L86" s="5"/>
      <c r="M86" s="5"/>
    </row>
    <row r="87" spans="1:13" ht="12.75">
      <c r="A87" s="5"/>
      <c r="I87" s="5"/>
      <c r="J87" s="5"/>
      <c r="K87" s="5"/>
      <c r="L87" s="5"/>
      <c r="M87" s="5"/>
    </row>
    <row r="88" spans="1:13" ht="12.75">
      <c r="A88" s="5"/>
      <c r="I88" s="5"/>
      <c r="J88" s="5"/>
      <c r="K88" s="5"/>
      <c r="L88" s="5"/>
      <c r="M88" s="5"/>
    </row>
    <row r="89" spans="1:13" ht="12.75">
      <c r="A89" s="5"/>
      <c r="I89" s="5"/>
      <c r="J89" s="5"/>
      <c r="K89" s="5"/>
      <c r="L89" s="5"/>
      <c r="M89" s="5"/>
    </row>
    <row r="90" spans="1:13" ht="12.75">
      <c r="A90" s="5"/>
      <c r="I90" s="5"/>
      <c r="J90" s="5"/>
      <c r="K90" s="5"/>
      <c r="L90" s="5"/>
      <c r="M90" s="5"/>
    </row>
    <row r="91" spans="1:13" ht="12.75">
      <c r="A91" s="5"/>
      <c r="I91" s="5"/>
      <c r="J91" s="5"/>
      <c r="K91" s="5"/>
      <c r="L91" s="5"/>
      <c r="M91" s="5"/>
    </row>
    <row r="92" spans="1:13" ht="12.75">
      <c r="A92" s="5"/>
      <c r="I92" s="5"/>
      <c r="J92" s="5"/>
      <c r="K92" s="5"/>
      <c r="L92" s="5"/>
      <c r="M92" s="5"/>
    </row>
    <row r="93" spans="1:13" ht="12.75">
      <c r="A93" s="5"/>
      <c r="I93" s="5"/>
      <c r="J93" s="5"/>
      <c r="K93" s="5"/>
      <c r="L93" s="5"/>
      <c r="M93" s="5"/>
    </row>
    <row r="94" spans="1:13" ht="12.75">
      <c r="A94" s="5"/>
      <c r="I94" s="5"/>
      <c r="J94" s="5"/>
      <c r="K94" s="5"/>
      <c r="L94" s="5"/>
      <c r="M94" s="5"/>
    </row>
    <row r="95" spans="1:13" ht="12.75">
      <c r="A95" s="5"/>
      <c r="I95" s="5"/>
      <c r="J95" s="5"/>
      <c r="K95" s="5"/>
      <c r="L95" s="5"/>
      <c r="M95" s="5"/>
    </row>
    <row r="96" spans="1:13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</row>
  </sheetData>
  <sheetProtection/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95" r:id="rId1"/>
  <colBreaks count="1" manualBreakCount="1">
    <brk id="1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AB42"/>
  <sheetViews>
    <sheetView showGridLines="0" zoomScaleSheetLayoutView="100" zoomScalePageLayoutView="0" workbookViewId="0" topLeftCell="A14">
      <selection activeCell="K21" sqref="K21"/>
    </sheetView>
  </sheetViews>
  <sheetFormatPr defaultColWidth="9.00390625" defaultRowHeight="12.75"/>
  <cols>
    <col min="1" max="1" width="1.75390625" style="0" customWidth="1"/>
    <col min="2" max="2" width="24.625" style="0" customWidth="1"/>
    <col min="3" max="3" width="5.375" style="0" customWidth="1"/>
    <col min="4" max="4" width="11.00390625" style="0" customWidth="1"/>
    <col min="5" max="5" width="11.75390625" style="0" customWidth="1"/>
    <col min="6" max="6" width="11.625" style="0" customWidth="1"/>
    <col min="7" max="7" width="11.875" style="0" customWidth="1"/>
    <col min="8" max="8" width="15.125" style="0" customWidth="1"/>
    <col min="9" max="9" width="13.625" style="0" customWidth="1"/>
    <col min="10" max="10" width="10.125" style="0" customWidth="1"/>
  </cols>
  <sheetData>
    <row r="1" ht="12.75" hidden="1">
      <c r="B1" s="5" t="s">
        <v>514</v>
      </c>
    </row>
    <row r="2" spans="2:13" ht="16.5" customHeight="1">
      <c r="B2" s="449" t="s">
        <v>515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2:13" ht="12" customHeight="1">
      <c r="B3" s="214"/>
      <c r="C3" s="450" t="s">
        <v>4</v>
      </c>
      <c r="D3" s="214" t="s">
        <v>516</v>
      </c>
      <c r="E3" s="451" t="s">
        <v>517</v>
      </c>
      <c r="F3" s="453" t="s">
        <v>518</v>
      </c>
      <c r="G3" s="187"/>
      <c r="H3" s="450" t="s">
        <v>519</v>
      </c>
      <c r="I3" s="574" t="s">
        <v>520</v>
      </c>
      <c r="J3" s="191" t="s">
        <v>243</v>
      </c>
      <c r="K3" s="5"/>
      <c r="L3" s="5"/>
      <c r="M3" s="5"/>
    </row>
    <row r="4" spans="2:13" ht="5.25" customHeight="1">
      <c r="B4" s="186"/>
      <c r="C4" s="454"/>
      <c r="D4" s="186"/>
      <c r="E4" s="455"/>
      <c r="F4" s="456"/>
      <c r="G4" s="188"/>
      <c r="H4" s="454"/>
      <c r="I4" s="575"/>
      <c r="J4" s="192"/>
      <c r="K4" s="5"/>
      <c r="L4" s="5"/>
      <c r="M4" s="5"/>
    </row>
    <row r="5" spans="2:13" ht="22.5" customHeight="1">
      <c r="B5" s="441" t="s">
        <v>521</v>
      </c>
      <c r="C5" s="441" t="s">
        <v>5</v>
      </c>
      <c r="D5" s="441" t="s">
        <v>522</v>
      </c>
      <c r="E5" s="457" t="s">
        <v>523</v>
      </c>
      <c r="F5" s="374" t="s">
        <v>524</v>
      </c>
      <c r="G5" s="458" t="s">
        <v>525</v>
      </c>
      <c r="H5" s="441" t="s">
        <v>526</v>
      </c>
      <c r="I5" s="459" t="s">
        <v>527</v>
      </c>
      <c r="J5" s="440" t="s">
        <v>267</v>
      </c>
      <c r="K5" s="5"/>
      <c r="L5" s="5"/>
      <c r="M5" s="5"/>
    </row>
    <row r="6" spans="2:13" ht="12.75">
      <c r="B6" s="140">
        <v>1</v>
      </c>
      <c r="C6" s="140">
        <v>2</v>
      </c>
      <c r="D6" s="365">
        <v>3</v>
      </c>
      <c r="E6" s="140">
        <v>4</v>
      </c>
      <c r="F6" s="140">
        <v>5</v>
      </c>
      <c r="G6" s="140">
        <v>6</v>
      </c>
      <c r="H6" s="365">
        <v>7</v>
      </c>
      <c r="I6" s="140">
        <v>8</v>
      </c>
      <c r="J6" s="140">
        <v>9</v>
      </c>
      <c r="K6" s="5"/>
      <c r="L6" s="5"/>
      <c r="M6" s="5"/>
    </row>
    <row r="7" spans="2:13" ht="23.25" customHeight="1">
      <c r="B7" s="407" t="s">
        <v>528</v>
      </c>
      <c r="C7" s="140">
        <v>710</v>
      </c>
      <c r="D7" s="460"/>
      <c r="E7" s="460"/>
      <c r="F7" s="460"/>
      <c r="G7" s="460"/>
      <c r="H7" s="460"/>
      <c r="I7" s="461"/>
      <c r="J7" s="462">
        <f>D7+E7+F7-G7-H7</f>
        <v>0</v>
      </c>
      <c r="K7" s="463" t="s">
        <v>529</v>
      </c>
      <c r="L7" s="5"/>
      <c r="M7" s="5"/>
    </row>
    <row r="8" spans="2:13" ht="24" customHeight="1">
      <c r="B8" s="407" t="s">
        <v>530</v>
      </c>
      <c r="C8" s="140">
        <v>720</v>
      </c>
      <c r="D8" s="460"/>
      <c r="E8" s="460"/>
      <c r="F8" s="460"/>
      <c r="G8" s="460"/>
      <c r="H8" s="460"/>
      <c r="I8" s="461"/>
      <c r="J8" s="462">
        <f aca="true" t="shared" si="0" ref="J8:J13">D8+E8+F8-G8-H8</f>
        <v>0</v>
      </c>
      <c r="K8" s="463"/>
      <c r="L8" s="5"/>
      <c r="M8" s="5"/>
    </row>
    <row r="9" spans="2:13" ht="23.25" customHeight="1">
      <c r="B9" s="407" t="s">
        <v>531</v>
      </c>
      <c r="C9" s="140">
        <v>730</v>
      </c>
      <c r="D9" s="460">
        <v>0</v>
      </c>
      <c r="E9" s="460"/>
      <c r="F9" s="460"/>
      <c r="G9" s="460"/>
      <c r="H9" s="460"/>
      <c r="I9" s="461"/>
      <c r="J9" s="462">
        <f>D9+E9+F9-G9-H9</f>
        <v>0</v>
      </c>
      <c r="K9" s="463" t="s">
        <v>532</v>
      </c>
      <c r="L9" s="5"/>
      <c r="M9" s="5"/>
    </row>
    <row r="10" spans="2:28" ht="22.5" customHeight="1">
      <c r="B10" s="407" t="s">
        <v>533</v>
      </c>
      <c r="C10" s="140">
        <v>740</v>
      </c>
      <c r="D10" s="460"/>
      <c r="E10" s="460"/>
      <c r="F10" s="460"/>
      <c r="G10" s="460"/>
      <c r="H10" s="460"/>
      <c r="I10" s="460"/>
      <c r="J10" s="462">
        <f t="shared" si="0"/>
        <v>0</v>
      </c>
      <c r="K10" s="463"/>
      <c r="L10" s="5"/>
      <c r="M10" s="5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2:28" ht="21.75" customHeight="1">
      <c r="B11" s="407" t="s">
        <v>534</v>
      </c>
      <c r="C11" s="140">
        <v>750</v>
      </c>
      <c r="D11" s="460"/>
      <c r="E11" s="460"/>
      <c r="F11" s="460"/>
      <c r="G11" s="460"/>
      <c r="H11" s="460"/>
      <c r="I11" s="460"/>
      <c r="J11" s="462">
        <f t="shared" si="0"/>
        <v>0</v>
      </c>
      <c r="K11" s="463"/>
      <c r="L11" s="5"/>
      <c r="M11" s="5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2:28" ht="22.5" customHeight="1">
      <c r="B12" s="407" t="s">
        <v>535</v>
      </c>
      <c r="C12" s="140">
        <v>760</v>
      </c>
      <c r="D12" s="460">
        <v>3</v>
      </c>
      <c r="E12" s="460">
        <v>212</v>
      </c>
      <c r="F12" s="460"/>
      <c r="G12" s="460"/>
      <c r="H12" s="460"/>
      <c r="I12" s="460"/>
      <c r="J12" s="462">
        <f t="shared" si="0"/>
        <v>215</v>
      </c>
      <c r="K12" s="463"/>
      <c r="L12" s="5"/>
      <c r="M12" s="5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2:28" ht="14.25" customHeight="1">
      <c r="B13" s="407" t="s">
        <v>536</v>
      </c>
      <c r="C13" s="140">
        <v>770</v>
      </c>
      <c r="D13" s="460"/>
      <c r="E13" s="460"/>
      <c r="F13" s="460"/>
      <c r="G13" s="460"/>
      <c r="H13" s="460"/>
      <c r="I13" s="461"/>
      <c r="J13" s="462">
        <f t="shared" si="0"/>
        <v>0</v>
      </c>
      <c r="K13" s="463" t="s">
        <v>537</v>
      </c>
      <c r="L13" s="5"/>
      <c r="M13" s="5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2:28" ht="12.75">
      <c r="B14" s="407" t="s">
        <v>538</v>
      </c>
      <c r="C14" s="140">
        <v>780</v>
      </c>
      <c r="D14" s="464">
        <f>SUM(D7:D13)</f>
        <v>3</v>
      </c>
      <c r="E14" s="464">
        <f>SUM(E7:E13)</f>
        <v>212</v>
      </c>
      <c r="F14" s="464">
        <f>SUM(F7:F13)</f>
        <v>0</v>
      </c>
      <c r="G14" s="464">
        <f>SUM(G7:G13)</f>
        <v>0</v>
      </c>
      <c r="H14" s="464">
        <f>SUM(H7:H13)</f>
        <v>0</v>
      </c>
      <c r="I14" s="464">
        <f>SUM(I7:I12)</f>
        <v>0</v>
      </c>
      <c r="J14" s="464">
        <f>SUM(J7:J13)</f>
        <v>215</v>
      </c>
      <c r="K14" s="463"/>
      <c r="L14" s="5"/>
      <c r="M14" s="5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2:28" ht="7.5" customHeight="1">
      <c r="B15" s="6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2:28" ht="15">
      <c r="B16" s="449" t="s">
        <v>539</v>
      </c>
      <c r="C16" s="449"/>
      <c r="D16" s="449"/>
      <c r="E16" s="449"/>
      <c r="F16" s="449"/>
      <c r="G16" s="449"/>
      <c r="H16" s="449"/>
      <c r="I16" s="449"/>
      <c r="J16" s="449"/>
      <c r="K16" s="5"/>
      <c r="L16" s="5"/>
      <c r="M16" s="5"/>
      <c r="N16" s="3"/>
      <c r="O16" s="465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2:28" ht="12" customHeight="1">
      <c r="B17" s="346"/>
      <c r="C17" s="346" t="s">
        <v>4</v>
      </c>
      <c r="D17" s="346" t="s">
        <v>540</v>
      </c>
      <c r="E17" s="466" t="s">
        <v>337</v>
      </c>
      <c r="F17" s="467" t="s">
        <v>349</v>
      </c>
      <c r="G17" s="268"/>
      <c r="H17" s="346" t="s">
        <v>541</v>
      </c>
      <c r="I17" s="346" t="s">
        <v>4</v>
      </c>
      <c r="J17" s="345" t="s">
        <v>542</v>
      </c>
      <c r="K17" s="468" t="s">
        <v>543</v>
      </c>
      <c r="L17" s="469" t="s">
        <v>544</v>
      </c>
      <c r="M17" s="469" t="s">
        <v>545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2:28" ht="23.25" customHeight="1">
      <c r="B18" s="365" t="s">
        <v>425</v>
      </c>
      <c r="C18" s="365" t="s">
        <v>5</v>
      </c>
      <c r="D18" s="365" t="s">
        <v>546</v>
      </c>
      <c r="E18" s="351" t="s">
        <v>547</v>
      </c>
      <c r="F18" s="140" t="s">
        <v>548</v>
      </c>
      <c r="G18" s="268"/>
      <c r="H18" s="365" t="s">
        <v>549</v>
      </c>
      <c r="I18" s="365" t="s">
        <v>5</v>
      </c>
      <c r="J18" s="361" t="s">
        <v>267</v>
      </c>
      <c r="K18" s="140" t="s">
        <v>550</v>
      </c>
      <c r="L18" s="140" t="s">
        <v>551</v>
      </c>
      <c r="M18" s="470" t="s">
        <v>552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2:28" ht="11.25" customHeight="1">
      <c r="B19" s="140">
        <v>1</v>
      </c>
      <c r="C19" s="140">
        <v>2</v>
      </c>
      <c r="D19" s="140">
        <v>3</v>
      </c>
      <c r="E19" s="140">
        <v>4</v>
      </c>
      <c r="F19" s="140">
        <v>5</v>
      </c>
      <c r="G19" s="471"/>
      <c r="H19" s="346">
        <v>1</v>
      </c>
      <c r="I19" s="346">
        <v>2</v>
      </c>
      <c r="J19" s="346">
        <v>3</v>
      </c>
      <c r="K19" s="346">
        <v>4</v>
      </c>
      <c r="L19" s="346">
        <v>5</v>
      </c>
      <c r="M19" s="345">
        <v>6</v>
      </c>
      <c r="N19" s="3"/>
      <c r="O19" s="472"/>
      <c r="P19" s="472"/>
      <c r="Q19" s="472"/>
      <c r="R19" s="472"/>
      <c r="S19" s="472"/>
      <c r="T19" s="472"/>
      <c r="U19" s="472"/>
      <c r="V19" s="259"/>
      <c r="W19" s="259"/>
      <c r="X19" s="259"/>
      <c r="Y19" s="259"/>
      <c r="Z19" s="259"/>
      <c r="AA19" s="3"/>
      <c r="AB19" s="3"/>
    </row>
    <row r="20" spans="2:28" ht="14.25" customHeight="1">
      <c r="B20" s="407" t="s">
        <v>553</v>
      </c>
      <c r="C20" s="140">
        <v>800</v>
      </c>
      <c r="D20" s="473"/>
      <c r="E20" s="407"/>
      <c r="F20" s="407"/>
      <c r="G20" s="471"/>
      <c r="H20" s="474" t="s">
        <v>554</v>
      </c>
      <c r="I20" s="475"/>
      <c r="J20" s="476"/>
      <c r="K20" s="477"/>
      <c r="L20" s="478"/>
      <c r="M20" s="479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2:28" ht="23.25" customHeight="1">
      <c r="B21" s="407" t="s">
        <v>555</v>
      </c>
      <c r="C21" s="140">
        <v>810</v>
      </c>
      <c r="D21" s="473"/>
      <c r="E21" s="407"/>
      <c r="F21" s="407"/>
      <c r="G21" s="471"/>
      <c r="H21" s="480" t="s">
        <v>556</v>
      </c>
      <c r="I21" s="349">
        <v>940</v>
      </c>
      <c r="J21" s="481">
        <f>K21+L21+M21</f>
        <v>0</v>
      </c>
      <c r="K21" s="482"/>
      <c r="L21" s="483"/>
      <c r="M21" s="484"/>
      <c r="N21" s="485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2:28" ht="12.75" customHeight="1">
      <c r="B22" s="407" t="s">
        <v>557</v>
      </c>
      <c r="C22" s="140">
        <v>820</v>
      </c>
      <c r="D22" s="473">
        <v>2</v>
      </c>
      <c r="E22" s="407"/>
      <c r="F22" s="407"/>
      <c r="G22" s="471"/>
      <c r="H22" s="474" t="s">
        <v>558</v>
      </c>
      <c r="I22" s="346"/>
      <c r="J22" s="486"/>
      <c r="K22" s="487"/>
      <c r="L22" s="488"/>
      <c r="M22" s="149"/>
      <c r="N22" s="485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2:28" ht="14.25" customHeight="1">
      <c r="B23" s="407" t="s">
        <v>559</v>
      </c>
      <c r="C23" s="140">
        <v>830</v>
      </c>
      <c r="D23" s="473"/>
      <c r="E23" s="407"/>
      <c r="F23" s="407"/>
      <c r="G23" s="471"/>
      <c r="H23" s="480" t="s">
        <v>560</v>
      </c>
      <c r="I23" s="350">
        <v>950</v>
      </c>
      <c r="J23" s="489">
        <f>K23+L23+M23</f>
        <v>0</v>
      </c>
      <c r="K23" s="482"/>
      <c r="L23" s="14"/>
      <c r="M23" s="484"/>
      <c r="N23" s="485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2:28" ht="14.25" customHeight="1">
      <c r="B24" s="407" t="s">
        <v>561</v>
      </c>
      <c r="C24" s="140">
        <v>840</v>
      </c>
      <c r="D24" s="473"/>
      <c r="E24" s="407"/>
      <c r="F24" s="407"/>
      <c r="G24" s="471"/>
      <c r="H24" s="490" t="s">
        <v>562</v>
      </c>
      <c r="I24" s="364"/>
      <c r="J24" s="491"/>
      <c r="K24" s="492"/>
      <c r="L24" s="493"/>
      <c r="M24" s="49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2:28" ht="12.75" customHeight="1">
      <c r="B25" s="407" t="s">
        <v>563</v>
      </c>
      <c r="C25" s="140">
        <v>850</v>
      </c>
      <c r="D25" s="473"/>
      <c r="E25" s="407"/>
      <c r="F25" s="407"/>
      <c r="G25" s="495"/>
      <c r="H25" s="2"/>
      <c r="I25" s="2"/>
      <c r="J25" s="496"/>
      <c r="K25" s="2"/>
      <c r="M25" s="2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2:28" ht="14.25" customHeight="1">
      <c r="B26" s="407" t="s">
        <v>564</v>
      </c>
      <c r="C26" s="140">
        <v>860</v>
      </c>
      <c r="D26" s="473"/>
      <c r="E26" s="407"/>
      <c r="F26" s="407"/>
      <c r="G26" s="495"/>
      <c r="H26" s="205" t="s">
        <v>565</v>
      </c>
      <c r="I26" s="571"/>
      <c r="J26" s="571"/>
      <c r="K26" s="571"/>
      <c r="L26" s="14" t="s">
        <v>566</v>
      </c>
      <c r="M26" s="497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2:28" ht="14.25" customHeight="1">
      <c r="B27" s="407" t="s">
        <v>567</v>
      </c>
      <c r="C27" s="140">
        <v>870</v>
      </c>
      <c r="D27" s="473"/>
      <c r="E27" s="407"/>
      <c r="F27" s="407"/>
      <c r="G27" s="495"/>
      <c r="H27" s="572" t="s">
        <v>568</v>
      </c>
      <c r="I27" s="573"/>
      <c r="J27" s="573"/>
      <c r="K27" s="573"/>
      <c r="L27" s="45" t="s">
        <v>569</v>
      </c>
      <c r="M27" s="498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2:28" ht="14.25" customHeight="1">
      <c r="B28" s="407" t="s">
        <v>570</v>
      </c>
      <c r="C28" s="140">
        <v>880</v>
      </c>
      <c r="D28" s="473"/>
      <c r="E28" s="407"/>
      <c r="F28" s="407"/>
      <c r="G28" s="471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2:28" ht="14.25" customHeight="1">
      <c r="B29" s="407" t="s">
        <v>571</v>
      </c>
      <c r="C29" s="140">
        <v>890</v>
      </c>
      <c r="D29" s="499"/>
      <c r="E29" s="500"/>
      <c r="F29" s="500"/>
      <c r="G29" s="471"/>
      <c r="H29" s="567" t="s">
        <v>572</v>
      </c>
      <c r="I29" s="567"/>
      <c r="J29" s="567"/>
      <c r="K29" s="567"/>
      <c r="L29" s="471"/>
      <c r="M29" s="471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2:28" ht="12" customHeight="1">
      <c r="B30" s="407" t="s">
        <v>152</v>
      </c>
      <c r="C30" s="140">
        <v>900</v>
      </c>
      <c r="D30" s="499"/>
      <c r="E30" s="500"/>
      <c r="F30" s="500"/>
      <c r="G30" s="471"/>
      <c r="H30" s="479"/>
      <c r="I30" s="501"/>
      <c r="J30" s="501"/>
      <c r="K30" s="478"/>
      <c r="L30" s="502" t="s">
        <v>573</v>
      </c>
      <c r="M30" s="470" t="s">
        <v>574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2:28" ht="13.5" customHeight="1">
      <c r="B31" s="407" t="s">
        <v>575</v>
      </c>
      <c r="C31" s="140">
        <v>910</v>
      </c>
      <c r="D31" s="499"/>
      <c r="E31" s="500"/>
      <c r="F31" s="500"/>
      <c r="G31" s="471"/>
      <c r="H31" s="568" t="s">
        <v>576</v>
      </c>
      <c r="I31" s="569"/>
      <c r="J31" s="569"/>
      <c r="K31" s="570"/>
      <c r="L31" s="502">
        <v>960</v>
      </c>
      <c r="M31" s="505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2:28" ht="15.75">
      <c r="B32" s="407" t="s">
        <v>538</v>
      </c>
      <c r="C32" s="140">
        <v>920</v>
      </c>
      <c r="D32" s="506">
        <f>SUM(D20:D31)</f>
        <v>2</v>
      </c>
      <c r="E32" s="507">
        <f>SUM(E20:E31)</f>
        <v>0</v>
      </c>
      <c r="F32" s="507">
        <f>SUM(F20:F31)</f>
        <v>0</v>
      </c>
      <c r="G32" s="471"/>
      <c r="H32" s="568" t="s">
        <v>577</v>
      </c>
      <c r="I32" s="569"/>
      <c r="J32" s="569"/>
      <c r="K32" s="570"/>
      <c r="L32" s="502">
        <v>970</v>
      </c>
      <c r="M32" s="505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2:28" ht="4.5" customHeight="1" hidden="1">
      <c r="B33" s="18"/>
      <c r="C33" s="18"/>
      <c r="D33" s="18"/>
      <c r="E33" s="18"/>
      <c r="F33" s="18"/>
      <c r="G33" s="18"/>
      <c r="H33" s="268"/>
      <c r="I33" s="268"/>
      <c r="J33" s="268"/>
      <c r="K33" s="268"/>
      <c r="L33" s="268"/>
      <c r="M33" s="14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2:28" ht="12.75" customHeight="1">
      <c r="B34" s="400" t="s">
        <v>578</v>
      </c>
      <c r="C34" s="5"/>
      <c r="D34" s="383"/>
      <c r="E34" s="5"/>
      <c r="F34" s="5"/>
      <c r="G34" s="5"/>
      <c r="H34" s="189" t="s">
        <v>579</v>
      </c>
      <c r="I34" s="190"/>
      <c r="J34" s="190"/>
      <c r="K34" s="190"/>
      <c r="L34" s="346">
        <v>980</v>
      </c>
      <c r="M34" s="488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2:28" ht="12" customHeight="1">
      <c r="B35" s="5"/>
      <c r="C35" s="400" t="s">
        <v>580</v>
      </c>
      <c r="D35" s="400"/>
      <c r="E35" s="400"/>
      <c r="F35" s="400"/>
      <c r="G35" s="508" t="s">
        <v>581</v>
      </c>
      <c r="H35" s="509" t="s">
        <v>582</v>
      </c>
      <c r="I35" s="510"/>
      <c r="J35" s="510"/>
      <c r="K35" s="510"/>
      <c r="L35" s="511"/>
      <c r="M35" s="1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2:28" ht="12.75">
      <c r="B36" s="5"/>
      <c r="C36" s="400" t="s">
        <v>583</v>
      </c>
      <c r="D36" s="400"/>
      <c r="E36" s="400"/>
      <c r="F36" s="400"/>
      <c r="G36" s="512" t="s">
        <v>584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2:28" ht="12.75">
      <c r="B37" s="400"/>
      <c r="C37" s="400" t="s">
        <v>585</v>
      </c>
      <c r="D37" s="400"/>
      <c r="E37" s="400"/>
      <c r="F37" s="400"/>
      <c r="G37" s="513" t="s">
        <v>586</v>
      </c>
      <c r="H37" s="5"/>
      <c r="I37" s="5"/>
      <c r="J37" s="5"/>
      <c r="K37" s="5"/>
      <c r="L37" s="5"/>
      <c r="M37" s="5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2:28" ht="12.75">
      <c r="B38" s="5"/>
      <c r="C38" s="400" t="s">
        <v>587</v>
      </c>
      <c r="D38" s="400"/>
      <c r="E38" s="400"/>
      <c r="F38" s="400"/>
      <c r="G38" s="513" t="s">
        <v>588</v>
      </c>
      <c r="H38" s="5"/>
      <c r="I38" s="5"/>
      <c r="J38" s="5"/>
      <c r="K38" s="5"/>
      <c r="L38" s="5"/>
      <c r="M38" s="5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2:28" ht="12.75">
      <c r="B39" s="400" t="s">
        <v>589</v>
      </c>
      <c r="C39" s="5"/>
      <c r="D39" s="5"/>
      <c r="E39" s="5"/>
      <c r="F39" s="5"/>
      <c r="G39" s="513" t="s">
        <v>590</v>
      </c>
      <c r="H39" s="5"/>
      <c r="I39" s="5"/>
      <c r="J39" s="5"/>
      <c r="K39" s="5"/>
      <c r="L39" s="5"/>
      <c r="M39" s="5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2:28" ht="12.75">
      <c r="B40" s="400" t="s">
        <v>591</v>
      </c>
      <c r="C40" s="5"/>
      <c r="D40" s="5"/>
      <c r="E40" s="5"/>
      <c r="F40" s="5"/>
      <c r="G40" s="514" t="s">
        <v>592</v>
      </c>
      <c r="H40" s="5"/>
      <c r="I40" s="5"/>
      <c r="J40" s="5"/>
      <c r="K40" s="5"/>
      <c r="L40" s="5"/>
      <c r="M40" s="5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2:28" ht="12.7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2:28" ht="12.7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</sheetData>
  <sheetProtection/>
  <mergeCells count="11">
    <mergeCell ref="I3:I4"/>
    <mergeCell ref="B3:B4"/>
    <mergeCell ref="D3:D4"/>
    <mergeCell ref="G3:G4"/>
    <mergeCell ref="H34:K34"/>
    <mergeCell ref="J3:J4"/>
    <mergeCell ref="H29:K29"/>
    <mergeCell ref="H31:K31"/>
    <mergeCell ref="H32:K32"/>
    <mergeCell ref="H26:K26"/>
    <mergeCell ref="H27:K27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99" r:id="rId1"/>
  <colBreaks count="1" manualBreakCount="1">
    <brk id="13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59"/>
  <sheetViews>
    <sheetView showGridLines="0" zoomScalePageLayoutView="0" workbookViewId="0" topLeftCell="A30">
      <selection activeCell="C42" sqref="C42"/>
    </sheetView>
  </sheetViews>
  <sheetFormatPr defaultColWidth="9.00390625" defaultRowHeight="12.75"/>
  <cols>
    <col min="1" max="1" width="59.375" style="0" customWidth="1"/>
    <col min="2" max="2" width="7.125" style="0" customWidth="1"/>
    <col min="3" max="3" width="14.375" style="0" customWidth="1"/>
  </cols>
  <sheetData>
    <row r="1" spans="1:18" ht="16.5">
      <c r="A1" s="515" t="s">
        <v>593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3" customHeight="1">
      <c r="A2" s="6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2.5" customHeight="1">
      <c r="A3" s="140" t="s">
        <v>425</v>
      </c>
      <c r="B3" s="140" t="s">
        <v>2</v>
      </c>
      <c r="C3" s="140" t="s">
        <v>594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0.5" customHeight="1">
      <c r="A4" s="140">
        <v>1</v>
      </c>
      <c r="B4" s="140">
        <v>2</v>
      </c>
      <c r="C4" s="140">
        <v>3</v>
      </c>
      <c r="E4" s="3"/>
      <c r="F4" s="472"/>
      <c r="G4" s="472"/>
      <c r="H4" s="472"/>
      <c r="I4" s="472"/>
      <c r="J4" s="472"/>
      <c r="K4" s="472"/>
      <c r="L4" s="472"/>
      <c r="M4" s="259"/>
      <c r="N4" s="259"/>
      <c r="O4" s="259"/>
      <c r="P4" s="259"/>
      <c r="Q4" s="3"/>
      <c r="R4" s="3"/>
    </row>
    <row r="5" spans="1:18" ht="18.75" customHeight="1">
      <c r="A5" s="460" t="s">
        <v>595</v>
      </c>
      <c r="B5" s="143">
        <v>1110</v>
      </c>
      <c r="C5" s="516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6.5" customHeight="1">
      <c r="A6" s="460" t="s">
        <v>596</v>
      </c>
      <c r="B6" s="143"/>
      <c r="C6" s="51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8" customHeight="1">
      <c r="A7" s="460" t="s">
        <v>597</v>
      </c>
      <c r="B7" s="143">
        <v>1120</v>
      </c>
      <c r="C7" s="516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17.25" customHeight="1">
      <c r="A8" s="460" t="s">
        <v>598</v>
      </c>
      <c r="B8" s="143">
        <v>1130</v>
      </c>
      <c r="C8" s="516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16.5" customHeight="1">
      <c r="A9" s="460" t="s">
        <v>599</v>
      </c>
      <c r="B9" s="143">
        <v>1140</v>
      </c>
      <c r="C9" s="516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18" customHeight="1">
      <c r="A10" s="460" t="s">
        <v>600</v>
      </c>
      <c r="B10" s="143">
        <v>1150</v>
      </c>
      <c r="C10" s="516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30" customHeight="1">
      <c r="A11" s="460" t="s">
        <v>601</v>
      </c>
      <c r="B11" s="143">
        <v>1160</v>
      </c>
      <c r="C11" s="516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3" customHeight="1">
      <c r="A12" s="6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.5" customHeight="1">
      <c r="A13" s="6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6.5">
      <c r="A14" s="515" t="s">
        <v>602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2.25" customHeight="1">
      <c r="A15" s="6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21.75" customHeight="1">
      <c r="A16" s="140" t="s">
        <v>425</v>
      </c>
      <c r="B16" s="140" t="s">
        <v>2</v>
      </c>
      <c r="C16" s="140" t="s">
        <v>594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9.75" customHeight="1">
      <c r="A17" s="140">
        <v>1</v>
      </c>
      <c r="B17" s="140">
        <v>2</v>
      </c>
      <c r="C17" s="140">
        <v>3</v>
      </c>
      <c r="E17" s="3"/>
      <c r="F17" s="472"/>
      <c r="G17" s="472"/>
      <c r="H17" s="472"/>
      <c r="I17" s="472"/>
      <c r="J17" s="472"/>
      <c r="K17" s="472"/>
      <c r="L17" s="472"/>
      <c r="M17" s="259"/>
      <c r="N17" s="259"/>
      <c r="O17" s="259"/>
      <c r="P17" s="259"/>
      <c r="Q17" s="3"/>
      <c r="R17" s="3"/>
    </row>
    <row r="18" spans="1:18" ht="18" customHeight="1">
      <c r="A18" s="460" t="s">
        <v>603</v>
      </c>
      <c r="B18" s="143">
        <v>1210</v>
      </c>
      <c r="C18" s="517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15" customHeight="1">
      <c r="A19" s="518" t="s">
        <v>604</v>
      </c>
      <c r="B19" s="578">
        <v>1220</v>
      </c>
      <c r="C19" s="579">
        <v>0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5.75" customHeight="1" hidden="1">
      <c r="A20" s="518" t="s">
        <v>605</v>
      </c>
      <c r="B20" s="578"/>
      <c r="C20" s="579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5.75" customHeight="1">
      <c r="A21" s="460" t="s">
        <v>606</v>
      </c>
      <c r="B21" s="143">
        <v>1225</v>
      </c>
      <c r="C21" s="517">
        <v>0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16.5" customHeight="1">
      <c r="A22" s="518" t="s">
        <v>607</v>
      </c>
      <c r="B22" s="519">
        <v>1230</v>
      </c>
      <c r="C22" s="520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15" customHeight="1" hidden="1">
      <c r="A23" s="518"/>
      <c r="C23" s="521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17.25" customHeight="1">
      <c r="A24" s="460" t="s">
        <v>608</v>
      </c>
      <c r="B24" s="143">
        <v>1235</v>
      </c>
      <c r="C24" s="517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18.75" customHeight="1">
      <c r="A25" s="460" t="s">
        <v>609</v>
      </c>
      <c r="B25" s="143">
        <v>1240</v>
      </c>
      <c r="C25" s="522"/>
      <c r="D25" s="523" t="s">
        <v>610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t="15.75" hidden="1">
      <c r="A26" s="487" t="s">
        <v>611</v>
      </c>
      <c r="B26" s="524"/>
      <c r="C26" s="520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16.5" customHeight="1">
      <c r="A27" s="525" t="s">
        <v>612</v>
      </c>
      <c r="B27" s="519">
        <v>1241</v>
      </c>
      <c r="C27" s="521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ht="15.75" customHeight="1">
      <c r="A28" s="460" t="s">
        <v>613</v>
      </c>
      <c r="B28" s="80">
        <v>1242</v>
      </c>
      <c r="C28" s="520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ht="16.5" customHeight="1">
      <c r="A29" s="460" t="s">
        <v>614</v>
      </c>
      <c r="B29" s="378">
        <v>1243</v>
      </c>
      <c r="C29" s="517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ht="18" customHeight="1">
      <c r="A30" s="460" t="s">
        <v>615</v>
      </c>
      <c r="B30" s="143">
        <v>1250</v>
      </c>
      <c r="C30" s="521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13.5" customHeight="1" hidden="1">
      <c r="A31" s="518" t="s">
        <v>616</v>
      </c>
      <c r="B31" s="524"/>
      <c r="C31" s="576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ht="15.75" customHeight="1">
      <c r="A32" s="518" t="s">
        <v>617</v>
      </c>
      <c r="B32" s="519">
        <v>1251</v>
      </c>
      <c r="C32" s="577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8" customHeight="1">
      <c r="A33" s="460" t="s">
        <v>618</v>
      </c>
      <c r="B33" s="143">
        <v>1252</v>
      </c>
      <c r="C33" s="517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7.25" customHeight="1">
      <c r="A34" s="460" t="s">
        <v>619</v>
      </c>
      <c r="B34" s="143">
        <v>1253</v>
      </c>
      <c r="C34" s="500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3" customHeight="1">
      <c r="A35" s="6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3" customHeight="1">
      <c r="A36" s="6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6.5">
      <c r="A37" s="515" t="s">
        <v>620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3" customHeight="1">
      <c r="A38" s="6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23.25" customHeight="1">
      <c r="A39" s="140" t="s">
        <v>425</v>
      </c>
      <c r="B39" s="140" t="s">
        <v>2</v>
      </c>
      <c r="C39" s="140" t="s">
        <v>594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ht="10.5" customHeight="1">
      <c r="A40" s="140">
        <v>1</v>
      </c>
      <c r="B40" s="140">
        <v>2</v>
      </c>
      <c r="C40" s="140">
        <v>3</v>
      </c>
      <c r="E40" s="3"/>
      <c r="F40" s="472"/>
      <c r="G40" s="472"/>
      <c r="H40" s="472"/>
      <c r="I40" s="472"/>
      <c r="J40" s="472"/>
      <c r="K40" s="472"/>
      <c r="L40" s="472"/>
      <c r="M40" s="259"/>
      <c r="N40" s="259"/>
      <c r="O40" s="259"/>
      <c r="P40" s="259"/>
      <c r="Q40" s="3"/>
      <c r="R40" s="3"/>
    </row>
    <row r="41" spans="1:18" ht="18" customHeight="1">
      <c r="A41" s="460" t="s">
        <v>621</v>
      </c>
      <c r="B41" s="143">
        <v>1300</v>
      </c>
      <c r="C41" s="526">
        <v>11</v>
      </c>
      <c r="D41" s="527" t="s">
        <v>622</v>
      </c>
      <c r="E41" s="3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3"/>
      <c r="Q41" s="3"/>
      <c r="R41" s="3"/>
    </row>
    <row r="42" spans="1:18" ht="15" customHeight="1">
      <c r="A42" s="460" t="s">
        <v>623</v>
      </c>
      <c r="B42" s="143">
        <v>1310</v>
      </c>
      <c r="C42" s="528"/>
      <c r="D42">
        <f>C43+C44+C46+C47+C48+C49+C50</f>
        <v>0</v>
      </c>
      <c r="E42" s="3"/>
      <c r="F42" s="19"/>
      <c r="G42" s="19"/>
      <c r="H42" s="19"/>
      <c r="I42" s="19"/>
      <c r="J42" s="19"/>
      <c r="K42" s="19"/>
      <c r="L42" s="529"/>
      <c r="M42" s="3"/>
      <c r="N42" s="3"/>
      <c r="O42" s="3"/>
      <c r="P42" s="3"/>
      <c r="Q42" s="3"/>
      <c r="R42" s="3"/>
    </row>
    <row r="43" spans="1:18" ht="15" customHeight="1">
      <c r="A43" s="460" t="s">
        <v>624</v>
      </c>
      <c r="B43" s="143">
        <v>1311</v>
      </c>
      <c r="C43" s="528"/>
      <c r="E43" s="3"/>
      <c r="F43" s="19"/>
      <c r="G43" s="19"/>
      <c r="H43" s="19"/>
      <c r="I43" s="19"/>
      <c r="J43" s="19"/>
      <c r="K43" s="19"/>
      <c r="L43" s="3"/>
      <c r="M43" s="3"/>
      <c r="N43" s="3"/>
      <c r="O43" s="3"/>
      <c r="P43" s="3"/>
      <c r="Q43" s="3"/>
      <c r="R43" s="3"/>
    </row>
    <row r="44" spans="1:18" ht="15" customHeight="1">
      <c r="A44" s="460" t="s">
        <v>625</v>
      </c>
      <c r="B44" s="143">
        <v>1312</v>
      </c>
      <c r="C44" s="528"/>
      <c r="D44">
        <f>D42+D43</f>
        <v>0</v>
      </c>
      <c r="E44" s="3"/>
      <c r="F44" s="19"/>
      <c r="G44" s="19"/>
      <c r="H44" s="19"/>
      <c r="I44" s="19"/>
      <c r="J44" s="19"/>
      <c r="K44" s="19"/>
      <c r="L44" s="3"/>
      <c r="M44" s="3"/>
      <c r="N44" s="3"/>
      <c r="O44" s="3"/>
      <c r="P44" s="3"/>
      <c r="Q44" s="3"/>
      <c r="R44" s="3"/>
    </row>
    <row r="45" spans="1:18" ht="15" customHeight="1">
      <c r="A45" s="460" t="s">
        <v>626</v>
      </c>
      <c r="B45" s="143">
        <v>1313</v>
      </c>
      <c r="C45" s="528"/>
      <c r="E45" s="3"/>
      <c r="F45" s="19"/>
      <c r="G45" s="19"/>
      <c r="H45" s="19"/>
      <c r="I45" s="19"/>
      <c r="J45" s="19"/>
      <c r="K45" s="19"/>
      <c r="L45" s="3"/>
      <c r="M45" s="3"/>
      <c r="N45" s="3"/>
      <c r="O45" s="3"/>
      <c r="P45" s="3"/>
      <c r="Q45" s="3"/>
      <c r="R45" s="3"/>
    </row>
    <row r="46" spans="1:18" ht="15" customHeight="1">
      <c r="A46" s="460" t="s">
        <v>627</v>
      </c>
      <c r="B46" s="143">
        <v>1314</v>
      </c>
      <c r="C46" s="528"/>
      <c r="E46" s="3"/>
      <c r="F46" s="19"/>
      <c r="G46" s="19"/>
      <c r="H46" s="19"/>
      <c r="I46" s="19"/>
      <c r="J46" s="19"/>
      <c r="K46" s="19"/>
      <c r="L46" s="3"/>
      <c r="M46" s="3"/>
      <c r="N46" s="3"/>
      <c r="O46" s="3"/>
      <c r="P46" s="3"/>
      <c r="Q46" s="3"/>
      <c r="R46" s="3"/>
    </row>
    <row r="47" spans="1:18" ht="15" customHeight="1">
      <c r="A47" s="460" t="s">
        <v>628</v>
      </c>
      <c r="B47" s="143">
        <v>1315</v>
      </c>
      <c r="C47" s="528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18" ht="15" customHeight="1" hidden="1">
      <c r="A48" s="460"/>
      <c r="B48" s="143"/>
      <c r="C48" s="528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18" ht="15" customHeight="1">
      <c r="A49" s="460" t="s">
        <v>629</v>
      </c>
      <c r="B49" s="143">
        <v>1316</v>
      </c>
      <c r="C49" s="528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1:18" ht="15" customHeight="1">
      <c r="A50" s="460" t="s">
        <v>630</v>
      </c>
      <c r="B50" s="143">
        <v>1317</v>
      </c>
      <c r="C50" s="530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1:18" ht="15.75" customHeight="1">
      <c r="A51" s="471"/>
      <c r="B51" s="536"/>
      <c r="C51" s="537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4" ht="17.25" customHeight="1">
      <c r="A52" s="580" t="s">
        <v>631</v>
      </c>
      <c r="B52" s="573"/>
      <c r="C52" s="573"/>
      <c r="D52" s="535"/>
    </row>
    <row r="53" ht="19.5" customHeight="1">
      <c r="A53" s="538" t="s">
        <v>632</v>
      </c>
    </row>
    <row r="54" ht="19.5" customHeight="1">
      <c r="A54" s="538" t="s">
        <v>633</v>
      </c>
    </row>
    <row r="55" ht="21" customHeight="1">
      <c r="A55" s="6"/>
    </row>
    <row r="56" spans="1:3" ht="15.75">
      <c r="A56" s="6"/>
      <c r="B56" s="6"/>
      <c r="C56" s="6"/>
    </row>
    <row r="57" spans="1:3" ht="15.75">
      <c r="A57" s="6" t="str">
        <f>'[2]форма 1'!B113</f>
        <v>Керівник</v>
      </c>
      <c r="B57" s="6" t="str">
        <f>'Форма 4'!I43</f>
        <v>Мікунова М.В.</v>
      </c>
      <c r="C57" s="6"/>
    </row>
    <row r="58" ht="15.75">
      <c r="A58" s="6"/>
    </row>
    <row r="59" spans="1:2" ht="15.75">
      <c r="A59" s="6" t="s">
        <v>634</v>
      </c>
      <c r="B59" t="str">
        <f>'Форма 4'!I45</f>
        <v>Виноградова Т.О.</v>
      </c>
    </row>
  </sheetData>
  <sheetProtection/>
  <mergeCells count="4">
    <mergeCell ref="C31:C32"/>
    <mergeCell ref="B19:B20"/>
    <mergeCell ref="C19:C20"/>
    <mergeCell ref="A52:D52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КП "Кировгеология"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А.Панкратова</dc:creator>
  <cp:keywords/>
  <dc:description/>
  <cp:lastModifiedBy>Admin</cp:lastModifiedBy>
  <cp:lastPrinted>2016-02-29T10:45:25Z</cp:lastPrinted>
  <dcterms:created xsi:type="dcterms:W3CDTF">2001-11-09T08:37:39Z</dcterms:created>
  <dcterms:modified xsi:type="dcterms:W3CDTF">2018-02-13T08:30:10Z</dcterms:modified>
  <cp:category/>
  <cp:version/>
  <cp:contentType/>
  <cp:contentStatus/>
</cp:coreProperties>
</file>