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1"/>
  </bookViews>
  <sheets>
    <sheet name="форма 1" sheetId="1" r:id="rId1"/>
    <sheet name="форма 2" sheetId="2" r:id="rId2"/>
  </sheets>
  <definedNames>
    <definedName name="_xlnm.Print_Area" localSheetId="0">'форма 1'!$A$1:$BT$147</definedName>
  </definedNames>
  <calcPr fullCalcOnLoad="1"/>
</workbook>
</file>

<file path=xl/sharedStrings.xml><?xml version="1.0" encoding="utf-8"?>
<sst xmlns="http://schemas.openxmlformats.org/spreadsheetml/2006/main" count="544" uniqueCount="275">
  <si>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</si>
  <si>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</si>
  <si>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</si>
  <si>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</si>
  <si>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</si>
  <si>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</si>
  <si>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</si>
  <si>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</si>
  <si>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</si>
  <si>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</si>
  <si>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</si>
  <si>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</si>
  <si>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</si>
  <si>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</si>
  <si>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</si>
  <si>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</si>
  <si>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Адреса, телефон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</si>
  <si>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</si>
  <si>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</si>
  <si>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</si>
  <si>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</si>
  <si>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</si>
  <si>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</si>
  <si>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</si>
  <si>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</si>
  <si>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</si>
  <si>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</si>
  <si>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</si>
  <si>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</si>
  <si>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</si>
  <si>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</si>
  <si>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</si>
  <si>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</si>
  <si>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</si>
  <si>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</si>
  <si>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</si>
  <si>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</si>
  <si>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</si>
  <si>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</si>
  <si>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</si>
  <si>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</si>
  <si>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</si>
  <si>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</si>
  <si>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</si>
  <si>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</si>
  <si>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</si>
  <si>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</si>
  <si>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</si>
  <si>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</si>
  <si>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</si>
  <si>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</si>
  <si>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</si>
  <si>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</si>
  <si>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</si>
  <si>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</si>
  <si>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</si>
  <si>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</si>
  <si>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</si>
  <si>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</si>
  <si>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</si>
  <si>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</si>
  <si>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</si>
  <si>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</si>
  <si>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</si>
  <si>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</si>
  <si>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</si>
  <si>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</si>
  <si>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</si>
  <si>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</si>
  <si>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</si>
  <si>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</si>
  <si>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</si>
  <si>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</si>
  <si>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</si>
  <si>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</si>
  <si>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</si>
  <si>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</si>
  <si>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</si>
  <si>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</si>
  <si>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</si>
  <si>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t>Додаток 2</t>
  </si>
  <si>
    <t>Консолідований баланс (Звіт про фінансовий стан)</t>
  </si>
  <si>
    <t>Форма N 1-к</t>
  </si>
  <si>
    <t>Гудвіл при консолідації</t>
  </si>
  <si>
    <t>І. Власний капітал</t>
  </si>
  <si>
    <t>Неконтрольована частка</t>
  </si>
  <si>
    <t>Зареєстрований (пайовий) капітал</t>
  </si>
  <si>
    <t>АКЦІОНЕРНА КОМПАНІЯ "НАДРА УКРАЇНИ"</t>
  </si>
  <si>
    <t>Акціонерне товариство</t>
  </si>
  <si>
    <t>V</t>
  </si>
  <si>
    <t>31169745</t>
  </si>
  <si>
    <t>230</t>
  </si>
  <si>
    <t>Одиниця виміру: тис. грн. без десяткового знака (окрім розділу IV Консолідованого звіту про фінансові результати (Звіту про сукупний дохід) (форма N 2-к), грошові показники якого наводяться в гривнях з копійками)</t>
  </si>
  <si>
    <t>Залишок коштів у централізованих страхових резервних фондах</t>
  </si>
  <si>
    <t>Відстрочені аквізиційні витрати</t>
  </si>
  <si>
    <t xml:space="preserve"> - </t>
  </si>
  <si>
    <t>Виробничі запаси</t>
  </si>
  <si>
    <t>Незавершене виробництво</t>
  </si>
  <si>
    <t>Готова продукція</t>
  </si>
  <si>
    <t>Товари</t>
  </si>
  <si>
    <t>Депозити перестрахування</t>
  </si>
  <si>
    <t xml:space="preserve">Векселі одержані </t>
  </si>
  <si>
    <t xml:space="preserve">    які обліковуютьсяза методом участі в капіталі  </t>
  </si>
  <si>
    <t xml:space="preserve">    інших підприємств</t>
  </si>
  <si>
    <t xml:space="preserve">    за розрахунками з нарахованих доходів</t>
  </si>
  <si>
    <t xml:space="preserve">    за розрахунками із внутрішніх розрахунків</t>
  </si>
  <si>
    <t>Готівка</t>
  </si>
  <si>
    <t>Рахунки в банках</t>
  </si>
  <si>
    <t>Частка перестраховика у страхових резервах</t>
  </si>
  <si>
    <t>в тому числі в:</t>
  </si>
  <si>
    <t>резервах збитків або резервах належних зобов'язань</t>
  </si>
  <si>
    <t>резервах незароблених премій</t>
  </si>
  <si>
    <t>інших страхових резервах</t>
  </si>
  <si>
    <t>1401</t>
  </si>
  <si>
    <t>Внески до незареєстрованого статутного капіталу</t>
  </si>
  <si>
    <t xml:space="preserve">Емісійний дохід </t>
  </si>
  <si>
    <t>Накопичені курсові різниці</t>
  </si>
  <si>
    <t>1435</t>
  </si>
  <si>
    <t>Інші резерви</t>
  </si>
  <si>
    <t>1505</t>
  </si>
  <si>
    <t>Пенсійні зобов'язання</t>
  </si>
  <si>
    <t>1521</t>
  </si>
  <si>
    <t>Довгострокові забезпечення витрат персоналу</t>
  </si>
  <si>
    <t>1526</t>
  </si>
  <si>
    <t>1530</t>
  </si>
  <si>
    <t>1531</t>
  </si>
  <si>
    <t>1532</t>
  </si>
  <si>
    <t>1533</t>
  </si>
  <si>
    <t>1534</t>
  </si>
  <si>
    <t>1535</t>
  </si>
  <si>
    <t>1540</t>
  </si>
  <si>
    <t>1545</t>
  </si>
  <si>
    <t>Благодійна допомога</t>
  </si>
  <si>
    <t xml:space="preserve">Страхові резерви </t>
  </si>
  <si>
    <t>у тому числі :</t>
  </si>
  <si>
    <t>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</si>
  <si>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</si>
  <si>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</si>
  <si>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</si>
  <si>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</si>
  <si>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Призовий фонд</t>
  </si>
  <si>
    <t>Резерв на виплату джек-поту</t>
  </si>
  <si>
    <t>1605</t>
  </si>
  <si>
    <t>Векселі видані</t>
  </si>
  <si>
    <t>1660</t>
  </si>
  <si>
    <t>1635</t>
  </si>
  <si>
    <t>за одержаними авансами</t>
  </si>
  <si>
    <t>за розрахунками з учасниками</t>
  </si>
  <si>
    <t>1640</t>
  </si>
  <si>
    <t>із внутрішніх розрахунків</t>
  </si>
  <si>
    <t>1645</t>
  </si>
  <si>
    <t>за страховою діяльністю</t>
  </si>
  <si>
    <t>1650</t>
  </si>
  <si>
    <t>Відстрочені комісійні доходи від перестраховиків</t>
  </si>
  <si>
    <t>1670</t>
  </si>
  <si>
    <t>V. Чиста вартість активів недержавного пенсійного фонду</t>
  </si>
  <si>
    <t>1800</t>
  </si>
  <si>
    <t xml:space="preserve">Климович Я. Я. </t>
  </si>
  <si>
    <t xml:space="preserve">Кравченко Ю. М. </t>
  </si>
  <si>
    <t>(             -            )</t>
  </si>
  <si>
    <t xml:space="preserve">Довгострокові фінансові інвестиції:                                                                                                                                                           </t>
  </si>
  <si>
    <r>
      <t>резервах довгострокових зобов</t>
    </r>
    <r>
      <rPr>
        <sz val="10"/>
        <color indexed="8"/>
        <rFont val="Arial Cyr"/>
        <family val="0"/>
      </rPr>
      <t>'</t>
    </r>
    <r>
      <rPr>
        <sz val="10"/>
        <color indexed="8"/>
        <rFont val="Times New Roman"/>
        <family val="1"/>
      </rPr>
      <t>язань</t>
    </r>
  </si>
  <si>
    <r>
      <t xml:space="preserve">III. </t>
    </r>
    <r>
      <rPr>
        <b/>
        <sz val="10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</si>
  <si>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і забезпечення</t>
    </r>
  </si>
  <si>
    <t>(найменування)</t>
  </si>
  <si>
    <t>Консолідований звіт про фінансові результати (Звіт про сукупний дохід)</t>
  </si>
  <si>
    <t>Форма N 2-к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</si>
  <si>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</si>
  <si>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</si>
  <si>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</si>
  <si>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</si>
  <si>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</si>
  <si>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</si>
  <si>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Собівартість реалізованої продукції</t>
  </si>
  <si>
    <t>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</si>
  <si>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</si>
  <si>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</si>
  <si>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</si>
  <si>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</si>
  <si>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(         -          )</t>
  </si>
  <si>
    <t>(          -           )</t>
  </si>
  <si>
    <t>Дохід (витрати) від зміни інших страхових резервів</t>
  </si>
  <si>
    <t>Інші операційні доходи</t>
  </si>
  <si>
    <t>Адміністративні витрати</t>
  </si>
  <si>
    <t>Витрати на збут</t>
  </si>
  <si>
    <t>(         -         )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</si>
  <si>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</si>
  <si>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</si>
  <si>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</si>
  <si>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</si>
  <si>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</si>
  <si>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</si>
  <si>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</si>
  <si>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(        -          )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</si>
  <si>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</si>
  <si>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</si>
  <si>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</si>
  <si>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</si>
  <si>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</si>
  <si>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</si>
  <si>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</si>
  <si>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</si>
  <si>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</si>
  <si>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</si>
  <si>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</si>
  <si>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</si>
  <si>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</si>
  <si>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</si>
  <si>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</si>
  <si>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Чистий прибуток (збиток), що належить:</t>
  </si>
  <si>
    <t>власникам материнської компанії</t>
  </si>
  <si>
    <t>неконтрольованій частці</t>
  </si>
  <si>
    <t>Сукупний дохід, що належить: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</si>
  <si>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</si>
  <si>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</si>
  <si>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</si>
  <si>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</si>
  <si>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</si>
  <si>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</si>
  <si>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</si>
  <si>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</si>
  <si>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</si>
  <si>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</si>
  <si>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</si>
  <si>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</si>
  <si>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</si>
  <si>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01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</si>
  <si>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Визначається в порядку, встановленому центральним органом виконавчої влади, що реалізує державну політику у сфері статистики.
</t>
    </r>
  </si>
  <si>
    <t>-</t>
  </si>
  <si>
    <t>(       -        )</t>
  </si>
  <si>
    <t>(        -         )</t>
  </si>
  <si>
    <t>(        -       )</t>
  </si>
  <si>
    <t>(      -       )</t>
  </si>
  <si>
    <t>(                -               )</t>
  </si>
  <si>
    <t>2019</t>
  </si>
  <si>
    <t>(              )</t>
  </si>
  <si>
    <t>2 0 1 9</t>
  </si>
  <si>
    <t>(     359 925     )</t>
  </si>
  <si>
    <t>СТАРІ ДАНІ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</si>
  <si>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</si>
  <si>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</si>
  <si>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 xml:space="preserve">     у тому числі:                                                                                                  дохід від благодійної допомоги</t>
  </si>
  <si>
    <t>витрати від первісного визнання біологічних активів і сільськогосподарської продукції</t>
  </si>
  <si>
    <t xml:space="preserve">     у тому числі:                                                                                    витрати від зміни вартості активів, які оцінюються за справедливою вартістю</t>
  </si>
  <si>
    <t>дохід від використання коштів, вивільнених від оподаткування</t>
  </si>
  <si>
    <t>дохід від первісного визнання біологічних активів і сільськогосподарської продукції</t>
  </si>
  <si>
    <t xml:space="preserve">     у тому числі:                                                                                       дохід від зміни вартості активів, які оцінюються за         справедливою вартістю</t>
  </si>
  <si>
    <t xml:space="preserve">     Зміна частки перестраховиків в інших страхових резервах</t>
  </si>
  <si>
    <t xml:space="preserve">     Зміна інших страхових резервів, валова сума</t>
  </si>
  <si>
    <r>
      <t>Дохід (витрати) від зміни у резервах довгострокових зобов</t>
    </r>
    <r>
      <rPr>
        <i/>
        <sz val="10"/>
        <color indexed="8"/>
        <rFont val="Arial Cyr"/>
        <family val="0"/>
      </rPr>
      <t>'</t>
    </r>
    <r>
      <rPr>
        <i/>
        <sz val="10"/>
        <color indexed="8"/>
        <rFont val="Times New Roman"/>
        <family val="1"/>
      </rPr>
      <t>язань</t>
    </r>
  </si>
  <si>
    <t xml:space="preserve">     Зміна частки перестраховиків у резерві незароблених премій</t>
  </si>
  <si>
    <t xml:space="preserve">     Зміна резерву незароблених премій, валова сума</t>
  </si>
  <si>
    <t xml:space="preserve">     Премії, передані у перестрахування</t>
  </si>
  <si>
    <t xml:space="preserve">     Премії підписані, валова сума</t>
  </si>
  <si>
    <t>(       302 200      )</t>
  </si>
  <si>
    <t>(       305 373        )</t>
  </si>
  <si>
    <t>на 30 вересня 2019р.</t>
  </si>
  <si>
    <t>вул.Євгенії Мірошниченко, буд. 54, м. Київ, 03057</t>
  </si>
  <si>
    <t>8039100000</t>
  </si>
  <si>
    <t>Шевченківський район м. Києва</t>
  </si>
  <si>
    <t xml:space="preserve">ПРИВАТНЕ АКЦІОНЕРНЕ ТОВАРИСТВО "НАЦІОНАЛЬНА </t>
  </si>
  <si>
    <t>10</t>
  </si>
  <si>
    <t>589</t>
  </si>
  <si>
    <t>(    1 907      )</t>
  </si>
  <si>
    <t>( 4  607 )</t>
  </si>
  <si>
    <t>(     3 496     )</t>
  </si>
  <si>
    <t>( 3  341  )</t>
  </si>
  <si>
    <t>(    43 400    )</t>
  </si>
  <si>
    <t>(    30  418   )</t>
  </si>
  <si>
    <t>(   53 857   )</t>
  </si>
  <si>
    <t>(    62  087   )</t>
  </si>
  <si>
    <t>(      45 746     )</t>
  </si>
  <si>
    <t>(    48 800     )</t>
  </si>
  <si>
    <t>за 9-ть місяців 2019 р.</t>
  </si>
  <si>
    <t>ПРИВАТНЕ АКЦІОНЕРНЕ ТОВАРИСТВО "НАЦІОНАЛЬНА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</si>
</sst>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#,##0.00;[Red]#,##0.00"/>
    <numFmt numFmtId="178" formatCode="#,##0.00_ ;[Red]\-#,##0.00\ "/>
    <numFmt numFmtId="179" formatCode="#,##0.000"/>
    <numFmt numFmtId="180" formatCode="#,##0.0"/>
    <numFmt numFmtId="181" formatCode="0.0"/>
    <numFmt numFmtId="182" formatCode="#,##0.0000"/>
    <numFmt numFmtId="183" formatCode="#,##0&quot;₴&quot;;\-#,##0&quot;₴&quot;"/>
    <numFmt numFmtId="184" formatCode="#,##0&quot;₴&quot;;[Red]\-#,##0&quot;₴&quot;"/>
    <numFmt numFmtId="185" formatCode="#,##0.00&quot;₴&quot;;\-#,##0.00&quot;₴&quot;"/>
    <numFmt numFmtId="186" formatCode="#,##0.00&quot;₴&quot;;[Red]\-#,##0.00&quot;₴&quot;"/>
    <numFmt numFmtId="187" formatCode="_-* #,##0&quot;₴&quot;_-;\-* #,##0&quot;₴&quot;_-;_-* &quot;-&quot;&quot;₴&quot;_-;_-@_-"/>
    <numFmt numFmtId="188" formatCode="_-* #,##0_₴_-;\-* #,##0_₴_-;_-* &quot;-&quot;_₴_-;_-@_-"/>
    <numFmt numFmtId="189" formatCode="_-* #,##0.00&quot;₴&quot;_-;\-* #,##0.00&quot;₴&quot;_-;_-* &quot;-&quot;??&quot;₴&quot;_-;_-@_-"/>
    <numFmt numFmtId="190" formatCode="_-* #,##0.00_₴_-;\-* #,##0.00_₴_-;_-* &quot;-&quot;??_₴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10"/>
      <color indexed="8"/>
      <name val="Times New Roman"/>
      <family val="1"/>
    </font>
    <font>
      <i/>
      <sz val="10"/>
      <color indexed="8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35" borderId="0" applyNumberFormat="0" applyBorder="0" applyAlignment="0" applyProtection="0"/>
    <xf numFmtId="0" fontId="6" fillId="9" borderId="1" applyNumberFormat="0" applyAlignment="0" applyProtection="0"/>
    <xf numFmtId="0" fontId="28" fillId="36" borderId="2" applyNumberFormat="0" applyAlignment="0" applyProtection="0"/>
    <xf numFmtId="0" fontId="29" fillId="37" borderId="3" applyNumberFormat="0" applyAlignment="0" applyProtection="0"/>
    <xf numFmtId="0" fontId="30" fillId="3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14" fillId="0" borderId="7" applyNumberFormat="0" applyFill="0" applyAlignment="0" applyProtection="0"/>
    <xf numFmtId="0" fontId="34" fillId="0" borderId="8" applyNumberFormat="0" applyFill="0" applyAlignment="0" applyProtection="0"/>
    <xf numFmtId="0" fontId="9" fillId="38" borderId="9" applyNumberFormat="0" applyAlignment="0" applyProtection="0"/>
    <xf numFmtId="0" fontId="35" fillId="39" borderId="10" applyNumberForma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8" fillId="41" borderId="1" applyNumberFormat="0" applyAlignment="0" applyProtection="0"/>
    <xf numFmtId="0" fontId="1" fillId="0" borderId="0">
      <alignment/>
      <protection/>
    </xf>
    <xf numFmtId="0" fontId="3" fillId="0" borderId="11" applyNumberFormat="0" applyFill="0" applyAlignment="0" applyProtection="0"/>
    <xf numFmtId="0" fontId="38" fillId="42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43" borderId="12" applyNumberFormat="0" applyFont="0" applyAlignment="0" applyProtection="0"/>
    <xf numFmtId="0" fontId="1" fillId="44" borderId="13" applyNumberFormat="0" applyFont="0" applyAlignment="0" applyProtection="0"/>
    <xf numFmtId="9" fontId="1" fillId="0" borderId="0" applyFont="0" applyFill="0" applyBorder="0" applyAlignment="0" applyProtection="0"/>
    <xf numFmtId="0" fontId="7" fillId="41" borderId="14" applyNumberFormat="0" applyAlignment="0" applyProtection="0"/>
    <xf numFmtId="0" fontId="40" fillId="0" borderId="15" applyNumberFormat="0" applyFill="0" applyAlignment="0" applyProtection="0"/>
    <xf numFmtId="0" fontId="11" fillId="45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46" borderId="0" applyNumberFormat="0" applyBorder="0" applyAlignment="0" applyProtection="0"/>
  </cellStyleXfs>
  <cellXfs count="457">
    <xf numFmtId="0" fontId="0" fillId="0" borderId="0" xfId="0" applyAlignment="1">
      <alignment/>
    </xf>
    <xf numFmtId="49" fontId="1" fillId="0" borderId="0" xfId="83" applyNumberFormat="1">
      <alignment/>
      <protection/>
    </xf>
    <xf numFmtId="49" fontId="1" fillId="0" borderId="0" xfId="83" applyNumberFormat="1" applyFont="1" applyBorder="1">
      <alignment/>
      <protection/>
    </xf>
    <xf numFmtId="0" fontId="1" fillId="0" borderId="0" xfId="83" applyFont="1" applyAlignment="1">
      <alignment vertical="center"/>
      <protection/>
    </xf>
    <xf numFmtId="49" fontId="1" fillId="0" borderId="16" xfId="83" applyNumberFormat="1" applyFont="1" applyBorder="1">
      <alignment/>
      <protection/>
    </xf>
    <xf numFmtId="0" fontId="1" fillId="0" borderId="0" xfId="83" applyFont="1" applyBorder="1" applyAlignment="1">
      <alignment vertical="center"/>
      <protection/>
    </xf>
    <xf numFmtId="0" fontId="1" fillId="0" borderId="0" xfId="83">
      <alignment/>
      <protection/>
    </xf>
    <xf numFmtId="0" fontId="1" fillId="0" borderId="0" xfId="83" applyFont="1" applyBorder="1" applyAlignment="1">
      <alignment horizontal="justify" vertical="center"/>
      <protection/>
    </xf>
    <xf numFmtId="0" fontId="1" fillId="0" borderId="0" xfId="83" applyFont="1" applyBorder="1" applyAlignment="1">
      <alignment horizontal="center" vertical="center" wrapText="1"/>
      <protection/>
    </xf>
    <xf numFmtId="49" fontId="1" fillId="0" borderId="0" xfId="83" applyNumberFormat="1" applyFont="1" applyBorder="1" applyAlignment="1">
      <alignment horizontal="center" vertical="center" wrapText="1"/>
      <protection/>
    </xf>
    <xf numFmtId="49" fontId="1" fillId="0" borderId="0" xfId="83" applyNumberFormat="1" applyBorder="1">
      <alignment/>
      <protection/>
    </xf>
    <xf numFmtId="49" fontId="1" fillId="0" borderId="0" xfId="83" applyNumberFormat="1" applyFont="1" applyBorder="1" applyAlignment="1">
      <alignment vertical="center" wrapText="1"/>
      <protection/>
    </xf>
    <xf numFmtId="49" fontId="1" fillId="0" borderId="0" xfId="83" applyNumberFormat="1" applyFont="1" applyBorder="1" applyAlignment="1">
      <alignment horizontal="right" vertical="center" wrapText="1"/>
      <protection/>
    </xf>
    <xf numFmtId="49" fontId="3" fillId="0" borderId="0" xfId="83" applyNumberFormat="1" applyFont="1" applyBorder="1" applyAlignment="1">
      <alignment horizontal="center" vertical="center"/>
      <protection/>
    </xf>
    <xf numFmtId="49" fontId="1" fillId="0" borderId="0" xfId="83" applyNumberFormat="1" applyFont="1" applyBorder="1" applyAlignment="1">
      <alignment horizontal="left" vertical="center" wrapText="1" indent="1"/>
      <protection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3" fontId="1" fillId="0" borderId="17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49" fontId="1" fillId="0" borderId="25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20" xfId="0" applyFont="1" applyBorder="1" applyAlignment="1">
      <alignment vertical="justify" wrapText="1"/>
    </xf>
    <xf numFmtId="0" fontId="1" fillId="0" borderId="17" xfId="0" applyFont="1" applyBorder="1" applyAlignment="1">
      <alignment vertical="justify" wrapText="1"/>
    </xf>
    <xf numFmtId="3" fontId="1" fillId="0" borderId="2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vertical="justify" wrapText="1"/>
    </xf>
    <xf numFmtId="0" fontId="1" fillId="0" borderId="0" xfId="0" applyFont="1" applyAlignment="1">
      <alignment vertical="justify" wrapText="1"/>
    </xf>
    <xf numFmtId="0" fontId="0" fillId="0" borderId="26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26" xfId="0" applyNumberFormat="1" applyFont="1" applyBorder="1" applyAlignment="1">
      <alignment vertical="justify" wrapText="1"/>
    </xf>
    <xf numFmtId="49" fontId="1" fillId="0" borderId="27" xfId="0" applyNumberFormat="1" applyFont="1" applyBorder="1" applyAlignment="1">
      <alignment vertical="justify" wrapText="1"/>
    </xf>
    <xf numFmtId="3" fontId="18" fillId="0" borderId="24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justify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18" xfId="83" applyNumberFormat="1" applyBorder="1">
      <alignment/>
      <protection/>
    </xf>
    <xf numFmtId="3" fontId="3" fillId="0" borderId="2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3" fontId="1" fillId="45" borderId="23" xfId="0" applyNumberFormat="1" applyFont="1" applyFill="1" applyBorder="1" applyAlignment="1">
      <alignment horizontal="center"/>
    </xf>
    <xf numFmtId="0" fontId="1" fillId="45" borderId="17" xfId="0" applyFont="1" applyFill="1" applyBorder="1" applyAlignment="1">
      <alignment horizontal="center"/>
    </xf>
    <xf numFmtId="0" fontId="1" fillId="45" borderId="20" xfId="0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45" borderId="24" xfId="0" applyNumberFormat="1" applyFont="1" applyFill="1" applyBorder="1" applyAlignment="1">
      <alignment horizontal="center" vertical="center"/>
    </xf>
    <xf numFmtId="3" fontId="1" fillId="45" borderId="28" xfId="0" applyNumberFormat="1" applyFont="1" applyFill="1" applyBorder="1" applyAlignment="1">
      <alignment horizontal="center"/>
    </xf>
    <xf numFmtId="3" fontId="1" fillId="45" borderId="27" xfId="0" applyNumberFormat="1" applyFont="1" applyFill="1" applyBorder="1" applyAlignment="1">
      <alignment horizontal="center"/>
    </xf>
    <xf numFmtId="3" fontId="1" fillId="45" borderId="26" xfId="0" applyNumberFormat="1" applyFont="1" applyFill="1" applyBorder="1" applyAlignment="1">
      <alignment horizontal="center"/>
    </xf>
    <xf numFmtId="3" fontId="1" fillId="45" borderId="17" xfId="0" applyNumberFormat="1" applyFont="1" applyFill="1" applyBorder="1" applyAlignment="1">
      <alignment horizontal="center"/>
    </xf>
    <xf numFmtId="3" fontId="1" fillId="45" borderId="20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45" borderId="28" xfId="0" applyNumberFormat="1" applyFont="1" applyFill="1" applyBorder="1" applyAlignment="1">
      <alignment horizontal="center" wrapText="1"/>
    </xf>
    <xf numFmtId="3" fontId="1" fillId="45" borderId="27" xfId="0" applyNumberFormat="1" applyFont="1" applyFill="1" applyBorder="1" applyAlignment="1">
      <alignment horizontal="center" wrapText="1"/>
    </xf>
    <xf numFmtId="3" fontId="1" fillId="45" borderId="26" xfId="0" applyNumberFormat="1" applyFont="1" applyFill="1" applyBorder="1" applyAlignment="1">
      <alignment horizontal="center" wrapText="1"/>
    </xf>
    <xf numFmtId="3" fontId="1" fillId="45" borderId="23" xfId="0" applyNumberFormat="1" applyFont="1" applyFill="1" applyBorder="1" applyAlignment="1">
      <alignment horizontal="center" wrapText="1"/>
    </xf>
    <xf numFmtId="3" fontId="1" fillId="45" borderId="17" xfId="0" applyNumberFormat="1" applyFont="1" applyFill="1" applyBorder="1" applyAlignment="1">
      <alignment horizontal="center" wrapText="1"/>
    </xf>
    <xf numFmtId="3" fontId="1" fillId="45" borderId="20" xfId="0" applyNumberFormat="1" applyFont="1" applyFill="1" applyBorder="1" applyAlignment="1">
      <alignment horizont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3" fontId="1" fillId="47" borderId="24" xfId="0" applyNumberFormat="1" applyFont="1" applyFill="1" applyBorder="1" applyAlignment="1">
      <alignment horizontal="center" vertical="center"/>
    </xf>
    <xf numFmtId="3" fontId="1" fillId="48" borderId="24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/>
    </xf>
    <xf numFmtId="3" fontId="1" fillId="49" borderId="24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 indent="1"/>
    </xf>
    <xf numFmtId="49" fontId="1" fillId="0" borderId="23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49" fontId="1" fillId="0" borderId="31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wrapText="1"/>
    </xf>
    <xf numFmtId="3" fontId="1" fillId="0" borderId="26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49" fontId="1" fillId="0" borderId="24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49" fontId="1" fillId="0" borderId="28" xfId="0" applyNumberFormat="1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28" xfId="0" applyNumberFormat="1" applyFont="1" applyFill="1" applyBorder="1" applyAlignment="1">
      <alignment horizontal="center" wrapText="1"/>
    </xf>
    <xf numFmtId="3" fontId="1" fillId="0" borderId="27" xfId="0" applyNumberFormat="1" applyFont="1" applyFill="1" applyBorder="1" applyAlignment="1">
      <alignment horizontal="center" wrapText="1"/>
    </xf>
    <xf numFmtId="3" fontId="1" fillId="0" borderId="26" xfId="0" applyNumberFormat="1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center" wrapText="1"/>
    </xf>
    <xf numFmtId="3" fontId="1" fillId="0" borderId="20" xfId="0" applyNumberFormat="1" applyFont="1" applyFill="1" applyBorder="1" applyAlignment="1">
      <alignment horizont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3" fillId="0" borderId="29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vertical="justify" wrapText="1"/>
    </xf>
    <xf numFmtId="0" fontId="1" fillId="0" borderId="27" xfId="0" applyFont="1" applyBorder="1" applyAlignment="1">
      <alignment vertical="justify" wrapText="1"/>
    </xf>
    <xf numFmtId="0" fontId="1" fillId="0" borderId="22" xfId="0" applyFont="1" applyBorder="1" applyAlignment="1">
      <alignment vertical="justify" wrapText="1"/>
    </xf>
    <xf numFmtId="0" fontId="1" fillId="0" borderId="0" xfId="0" applyFont="1" applyAlignment="1">
      <alignment vertical="justify" wrapText="1"/>
    </xf>
    <xf numFmtId="0" fontId="1" fillId="0" borderId="23" xfId="0" applyFont="1" applyBorder="1" applyAlignment="1">
      <alignment vertical="justify" wrapText="1"/>
    </xf>
    <xf numFmtId="0" fontId="1" fillId="0" borderId="17" xfId="0" applyFont="1" applyBorder="1" applyAlignment="1">
      <alignment vertical="justify" wrapText="1"/>
    </xf>
    <xf numFmtId="49" fontId="1" fillId="0" borderId="30" xfId="0" applyNumberFormat="1" applyFont="1" applyBorder="1" applyAlignment="1">
      <alignment vertical="center" wrapText="1"/>
    </xf>
    <xf numFmtId="49" fontId="1" fillId="0" borderId="29" xfId="0" applyNumberFormat="1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top" indent="1"/>
    </xf>
    <xf numFmtId="49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29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left" vertical="center" wrapText="1" indent="1"/>
    </xf>
    <xf numFmtId="49" fontId="1" fillId="0" borderId="24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49" fontId="1" fillId="0" borderId="27" xfId="0" applyNumberFormat="1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0" fillId="0" borderId="31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1" fillId="0" borderId="17" xfId="0" applyNumberFormat="1" applyFont="1" applyFill="1" applyBorder="1" applyAlignment="1">
      <alignment horizontal="left" vertical="center" wrapText="1"/>
    </xf>
    <xf numFmtId="49" fontId="0" fillId="0" borderId="24" xfId="0" applyNumberForma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3" fillId="0" borderId="19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9" fontId="0" fillId="0" borderId="2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justify" wrapText="1"/>
    </xf>
    <xf numFmtId="49" fontId="0" fillId="0" borderId="24" xfId="0" applyNumberFormat="1" applyBorder="1" applyAlignment="1">
      <alignment horizontal="center" vertical="justify"/>
    </xf>
    <xf numFmtId="49" fontId="1" fillId="0" borderId="24" xfId="0" applyNumberFormat="1" applyFont="1" applyBorder="1" applyAlignment="1">
      <alignment horizontal="center" vertical="justify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0" fontId="1" fillId="0" borderId="24" xfId="83" applyFont="1" applyBorder="1" applyAlignment="1">
      <alignment horizontal="center" wrapText="1"/>
      <protection/>
    </xf>
    <xf numFmtId="0" fontId="1" fillId="0" borderId="24" xfId="83" applyNumberFormat="1" applyFont="1" applyFill="1" applyBorder="1" applyAlignment="1">
      <alignment horizontal="center" vertical="center" wrapText="1"/>
      <protection/>
    </xf>
    <xf numFmtId="49" fontId="1" fillId="0" borderId="24" xfId="83" applyNumberFormat="1" applyFont="1" applyBorder="1" applyAlignment="1">
      <alignment horizontal="center" vertical="center" wrapText="1"/>
      <protection/>
    </xf>
    <xf numFmtId="49" fontId="1" fillId="0" borderId="31" xfId="83" applyNumberFormat="1" applyFont="1" applyBorder="1" applyAlignment="1">
      <alignment horizontal="center" vertical="center" wrapText="1"/>
      <protection/>
    </xf>
    <xf numFmtId="49" fontId="1" fillId="0" borderId="19" xfId="83" applyNumberFormat="1" applyFont="1" applyBorder="1" applyAlignment="1">
      <alignment horizontal="center" vertical="center" wrapText="1"/>
      <protection/>
    </xf>
    <xf numFmtId="49" fontId="1" fillId="0" borderId="21" xfId="83" applyNumberFormat="1" applyFont="1" applyBorder="1" applyAlignment="1">
      <alignment horizontal="center" vertical="center" wrapText="1"/>
      <protection/>
    </xf>
    <xf numFmtId="0" fontId="1" fillId="0" borderId="28" xfId="83" applyFont="1" applyBorder="1" applyAlignment="1">
      <alignment horizontal="center" wrapText="1"/>
      <protection/>
    </xf>
    <xf numFmtId="0" fontId="1" fillId="0" borderId="27" xfId="83" applyFont="1" applyBorder="1" applyAlignment="1">
      <alignment horizontal="center" wrapText="1"/>
      <protection/>
    </xf>
    <xf numFmtId="0" fontId="1" fillId="0" borderId="26" xfId="83" applyFont="1" applyBorder="1" applyAlignment="1">
      <alignment horizontal="center" wrapText="1"/>
      <protection/>
    </xf>
    <xf numFmtId="0" fontId="1" fillId="0" borderId="23" xfId="83" applyFont="1" applyBorder="1" applyAlignment="1">
      <alignment horizontal="center" wrapText="1"/>
      <protection/>
    </xf>
    <xf numFmtId="0" fontId="1" fillId="0" borderId="17" xfId="83" applyFont="1" applyBorder="1" applyAlignment="1">
      <alignment horizontal="center" wrapText="1"/>
      <protection/>
    </xf>
    <xf numFmtId="0" fontId="1" fillId="0" borderId="20" xfId="83" applyFont="1" applyBorder="1" applyAlignment="1">
      <alignment horizontal="center" wrapText="1"/>
      <protection/>
    </xf>
    <xf numFmtId="49" fontId="1" fillId="0" borderId="31" xfId="83" applyNumberFormat="1" applyFill="1" applyBorder="1" applyAlignment="1">
      <alignment horizontal="center"/>
      <protection/>
    </xf>
    <xf numFmtId="49" fontId="1" fillId="0" borderId="19" xfId="83" applyNumberFormat="1" applyFill="1" applyBorder="1" applyAlignment="1">
      <alignment horizontal="center"/>
      <protection/>
    </xf>
    <xf numFmtId="49" fontId="1" fillId="0" borderId="21" xfId="83" applyNumberFormat="1" applyFill="1" applyBorder="1" applyAlignment="1">
      <alignment horizontal="center"/>
      <protection/>
    </xf>
    <xf numFmtId="49" fontId="1" fillId="0" borderId="24" xfId="83" applyNumberFormat="1" applyFont="1" applyFill="1" applyBorder="1" applyAlignment="1">
      <alignment horizontal="center" vertical="center" wrapText="1"/>
      <protection/>
    </xf>
    <xf numFmtId="0" fontId="1" fillId="0" borderId="31" xfId="83" applyFont="1" applyBorder="1" applyAlignment="1">
      <alignment horizontal="center" wrapText="1"/>
      <protection/>
    </xf>
    <xf numFmtId="0" fontId="1" fillId="0" borderId="19" xfId="83" applyFont="1" applyBorder="1" applyAlignment="1">
      <alignment horizontal="center" wrapText="1"/>
      <protection/>
    </xf>
    <xf numFmtId="0" fontId="1" fillId="0" borderId="21" xfId="83" applyFont="1" applyBorder="1" applyAlignment="1">
      <alignment horizontal="center" wrapText="1"/>
      <protection/>
    </xf>
    <xf numFmtId="49" fontId="1" fillId="0" borderId="29" xfId="83" applyNumberFormat="1" applyFont="1" applyBorder="1" applyAlignment="1">
      <alignment vertical="center" wrapText="1"/>
      <protection/>
    </xf>
    <xf numFmtId="49" fontId="3" fillId="0" borderId="28" xfId="83" applyNumberFormat="1" applyFont="1" applyBorder="1" applyAlignment="1">
      <alignment vertical="center" wrapText="1"/>
      <protection/>
    </xf>
    <xf numFmtId="49" fontId="3" fillId="0" borderId="27" xfId="83" applyNumberFormat="1" applyFont="1" applyBorder="1" applyAlignment="1">
      <alignment vertical="center" wrapText="1"/>
      <protection/>
    </xf>
    <xf numFmtId="49" fontId="3" fillId="0" borderId="26" xfId="83" applyNumberFormat="1" applyFont="1" applyBorder="1" applyAlignment="1">
      <alignment vertical="center" wrapText="1"/>
      <protection/>
    </xf>
    <xf numFmtId="49" fontId="1" fillId="0" borderId="23" xfId="83" applyNumberFormat="1" applyFont="1" applyBorder="1" applyAlignment="1">
      <alignment horizontal="left" vertical="center" wrapText="1" indent="1"/>
      <protection/>
    </xf>
    <xf numFmtId="49" fontId="1" fillId="0" borderId="17" xfId="83" applyNumberFormat="1" applyFont="1" applyBorder="1" applyAlignment="1">
      <alignment horizontal="left" vertical="center" wrapText="1" indent="1"/>
      <protection/>
    </xf>
    <xf numFmtId="49" fontId="1" fillId="0" borderId="20" xfId="83" applyNumberFormat="1" applyFont="1" applyBorder="1" applyAlignment="1">
      <alignment horizontal="left" vertical="center" wrapText="1" indent="1"/>
      <protection/>
    </xf>
    <xf numFmtId="49" fontId="1" fillId="0" borderId="30" xfId="83" applyNumberFormat="1" applyFont="1" applyBorder="1" applyAlignment="1">
      <alignment horizontal="left" vertical="center" wrapText="1" indent="1"/>
      <protection/>
    </xf>
    <xf numFmtId="49" fontId="1" fillId="0" borderId="24" xfId="83" applyNumberFormat="1" applyFont="1" applyBorder="1" applyAlignment="1">
      <alignment vertical="center" wrapText="1"/>
      <protection/>
    </xf>
    <xf numFmtId="49" fontId="22" fillId="0" borderId="24" xfId="83" applyNumberFormat="1" applyFont="1" applyBorder="1" applyAlignment="1">
      <alignment vertical="center" wrapText="1"/>
      <protection/>
    </xf>
    <xf numFmtId="49" fontId="22" fillId="0" borderId="31" xfId="83" applyNumberFormat="1" applyFont="1" applyBorder="1" applyAlignment="1">
      <alignment vertical="center" wrapText="1"/>
      <protection/>
    </xf>
    <xf numFmtId="49" fontId="22" fillId="0" borderId="19" xfId="83" applyNumberFormat="1" applyFont="1" applyBorder="1" applyAlignment="1">
      <alignment vertical="center" wrapText="1"/>
      <protection/>
    </xf>
    <xf numFmtId="49" fontId="22" fillId="0" borderId="21" xfId="83" applyNumberFormat="1" applyFont="1" applyBorder="1" applyAlignment="1">
      <alignment vertical="center" wrapText="1"/>
      <protection/>
    </xf>
    <xf numFmtId="49" fontId="1" fillId="0" borderId="23" xfId="83" applyNumberFormat="1" applyFont="1" applyFill="1" applyBorder="1" applyAlignment="1">
      <alignment vertical="center" wrapText="1"/>
      <protection/>
    </xf>
    <xf numFmtId="49" fontId="1" fillId="0" borderId="17" xfId="83" applyNumberFormat="1" applyFont="1" applyFill="1" applyBorder="1" applyAlignment="1">
      <alignment vertical="center" wrapText="1"/>
      <protection/>
    </xf>
    <xf numFmtId="49" fontId="1" fillId="0" borderId="20" xfId="83" applyNumberFormat="1" applyFont="1" applyFill="1" applyBorder="1" applyAlignment="1">
      <alignment vertical="center" wrapText="1"/>
      <protection/>
    </xf>
    <xf numFmtId="49" fontId="1" fillId="0" borderId="28" xfId="83" applyNumberFormat="1" applyFont="1" applyBorder="1" applyAlignment="1">
      <alignment vertical="center" wrapText="1"/>
      <protection/>
    </xf>
    <xf numFmtId="49" fontId="1" fillId="0" borderId="27" xfId="83" applyNumberFormat="1" applyFont="1" applyBorder="1" applyAlignment="1">
      <alignment vertical="center" wrapText="1"/>
      <protection/>
    </xf>
    <xf numFmtId="49" fontId="1" fillId="0" borderId="26" xfId="83" applyNumberFormat="1" applyFont="1" applyBorder="1" applyAlignment="1">
      <alignment vertical="center" wrapText="1"/>
      <protection/>
    </xf>
    <xf numFmtId="49" fontId="22" fillId="0" borderId="29" xfId="83" applyNumberFormat="1" applyFont="1" applyBorder="1" applyAlignment="1">
      <alignment vertical="center" wrapText="1"/>
      <protection/>
    </xf>
    <xf numFmtId="49" fontId="22" fillId="0" borderId="30" xfId="83" applyNumberFormat="1" applyFont="1" applyBorder="1" applyAlignment="1">
      <alignment vertical="center" wrapText="1"/>
      <protection/>
    </xf>
    <xf numFmtId="0" fontId="22" fillId="0" borderId="19" xfId="83" applyFont="1" applyBorder="1" applyAlignment="1">
      <alignment vertical="center" wrapText="1"/>
      <protection/>
    </xf>
    <xf numFmtId="0" fontId="22" fillId="0" borderId="21" xfId="83" applyFont="1" applyBorder="1" applyAlignment="1">
      <alignment vertical="center" wrapText="1"/>
      <protection/>
    </xf>
    <xf numFmtId="0" fontId="1" fillId="0" borderId="19" xfId="83" applyBorder="1" applyAlignment="1">
      <alignment horizontal="center" wrapText="1"/>
      <protection/>
    </xf>
    <xf numFmtId="0" fontId="1" fillId="0" borderId="21" xfId="83" applyBorder="1" applyAlignment="1">
      <alignment horizontal="center" wrapText="1"/>
      <protection/>
    </xf>
    <xf numFmtId="3" fontId="1" fillId="0" borderId="28" xfId="83" applyNumberFormat="1" applyFont="1" applyFill="1" applyBorder="1" applyAlignment="1">
      <alignment horizontal="center" wrapText="1"/>
      <protection/>
    </xf>
    <xf numFmtId="0" fontId="1" fillId="0" borderId="27" xfId="83" applyNumberFormat="1" applyFont="1" applyFill="1" applyBorder="1" applyAlignment="1">
      <alignment horizontal="center" wrapText="1"/>
      <protection/>
    </xf>
    <xf numFmtId="0" fontId="1" fillId="0" borderId="26" xfId="83" applyNumberFormat="1" applyFont="1" applyFill="1" applyBorder="1" applyAlignment="1">
      <alignment horizontal="center" wrapText="1"/>
      <protection/>
    </xf>
    <xf numFmtId="0" fontId="1" fillId="0" borderId="23" xfId="83" applyNumberFormat="1" applyFont="1" applyFill="1" applyBorder="1" applyAlignment="1">
      <alignment horizontal="center" wrapText="1"/>
      <protection/>
    </xf>
    <xf numFmtId="0" fontId="1" fillId="0" borderId="17" xfId="83" applyNumberFormat="1" applyFont="1" applyFill="1" applyBorder="1" applyAlignment="1">
      <alignment horizontal="center" wrapText="1"/>
      <protection/>
    </xf>
    <xf numFmtId="0" fontId="1" fillId="0" borderId="20" xfId="83" applyNumberFormat="1" applyFont="1" applyFill="1" applyBorder="1" applyAlignment="1">
      <alignment horizontal="center" wrapText="1"/>
      <protection/>
    </xf>
    <xf numFmtId="3" fontId="1" fillId="0" borderId="24" xfId="83" applyNumberFormat="1" applyFont="1" applyFill="1" applyBorder="1" applyAlignment="1">
      <alignment horizontal="center" vertical="center" wrapText="1"/>
      <protection/>
    </xf>
    <xf numFmtId="3" fontId="1" fillId="0" borderId="27" xfId="83" applyNumberFormat="1" applyFont="1" applyFill="1" applyBorder="1" applyAlignment="1">
      <alignment horizontal="center" wrapText="1"/>
      <protection/>
    </xf>
    <xf numFmtId="3" fontId="1" fillId="0" borderId="26" xfId="83" applyNumberFormat="1" applyFont="1" applyFill="1" applyBorder="1" applyAlignment="1">
      <alignment horizontal="center" wrapText="1"/>
      <protection/>
    </xf>
    <xf numFmtId="3" fontId="1" fillId="0" borderId="23" xfId="83" applyNumberFormat="1" applyFont="1" applyFill="1" applyBorder="1" applyAlignment="1">
      <alignment horizontal="center" wrapText="1"/>
      <protection/>
    </xf>
    <xf numFmtId="3" fontId="1" fillId="0" borderId="17" xfId="83" applyNumberFormat="1" applyFont="1" applyFill="1" applyBorder="1" applyAlignment="1">
      <alignment horizontal="center" wrapText="1"/>
      <protection/>
    </xf>
    <xf numFmtId="3" fontId="1" fillId="0" borderId="20" xfId="83" applyNumberFormat="1" applyFont="1" applyFill="1" applyBorder="1" applyAlignment="1">
      <alignment horizontal="center" wrapText="1"/>
      <protection/>
    </xf>
    <xf numFmtId="49" fontId="1" fillId="0" borderId="28" xfId="83" applyNumberFormat="1" applyFont="1" applyFill="1" applyBorder="1" applyAlignment="1">
      <alignment horizontal="center" wrapText="1"/>
      <protection/>
    </xf>
    <xf numFmtId="49" fontId="1" fillId="0" borderId="31" xfId="83" applyNumberFormat="1" applyFill="1" applyBorder="1" applyAlignment="1">
      <alignment horizontal="center" wrapText="1"/>
      <protection/>
    </xf>
    <xf numFmtId="0" fontId="1" fillId="0" borderId="19" xfId="83" applyFill="1" applyBorder="1" applyAlignment="1">
      <alignment horizontal="center" wrapText="1"/>
      <protection/>
    </xf>
    <xf numFmtId="0" fontId="1" fillId="0" borderId="21" xfId="83" applyFill="1" applyBorder="1" applyAlignment="1">
      <alignment horizontal="center" wrapText="1"/>
      <protection/>
    </xf>
    <xf numFmtId="3" fontId="20" fillId="0" borderId="28" xfId="83" applyNumberFormat="1" applyFont="1" applyFill="1" applyBorder="1" applyAlignment="1">
      <alignment horizontal="center" wrapText="1"/>
      <protection/>
    </xf>
    <xf numFmtId="0" fontId="20" fillId="0" borderId="27" xfId="83" applyNumberFormat="1" applyFont="1" applyFill="1" applyBorder="1" applyAlignment="1">
      <alignment horizontal="center" wrapText="1"/>
      <protection/>
    </xf>
    <xf numFmtId="0" fontId="20" fillId="0" borderId="26" xfId="83" applyNumberFormat="1" applyFont="1" applyFill="1" applyBorder="1" applyAlignment="1">
      <alignment horizontal="center" wrapText="1"/>
      <protection/>
    </xf>
    <xf numFmtId="0" fontId="20" fillId="0" borderId="23" xfId="83" applyFont="1" applyFill="1" applyBorder="1" applyAlignment="1">
      <alignment horizontal="center" wrapText="1"/>
      <protection/>
    </xf>
    <xf numFmtId="0" fontId="20" fillId="0" borderId="17" xfId="83" applyFont="1" applyFill="1" applyBorder="1" applyAlignment="1">
      <alignment horizontal="center" wrapText="1"/>
      <protection/>
    </xf>
    <xf numFmtId="0" fontId="20" fillId="0" borderId="20" xfId="83" applyFont="1" applyFill="1" applyBorder="1" applyAlignment="1">
      <alignment horizontal="center" wrapText="1"/>
      <protection/>
    </xf>
    <xf numFmtId="4" fontId="1" fillId="0" borderId="31" xfId="83" applyNumberFormat="1" applyFill="1" applyBorder="1" applyAlignment="1">
      <alignment horizontal="center"/>
      <protection/>
    </xf>
    <xf numFmtId="4" fontId="1" fillId="0" borderId="19" xfId="83" applyNumberFormat="1" applyFill="1" applyBorder="1" applyAlignment="1">
      <alignment horizontal="center"/>
      <protection/>
    </xf>
    <xf numFmtId="4" fontId="1" fillId="0" borderId="21" xfId="83" applyNumberFormat="1" applyFill="1" applyBorder="1" applyAlignment="1">
      <alignment horizontal="center"/>
      <protection/>
    </xf>
    <xf numFmtId="49" fontId="3" fillId="0" borderId="0" xfId="83" applyNumberFormat="1" applyFont="1" applyBorder="1" applyAlignment="1">
      <alignment horizontal="center" vertical="center"/>
      <protection/>
    </xf>
    <xf numFmtId="3" fontId="1" fillId="0" borderId="31" xfId="83" applyNumberFormat="1" applyFont="1" applyFill="1" applyBorder="1" applyAlignment="1">
      <alignment horizontal="center" vertical="center" wrapText="1"/>
      <protection/>
    </xf>
    <xf numFmtId="0" fontId="1" fillId="0" borderId="19" xfId="83" applyNumberFormat="1" applyFont="1" applyFill="1" applyBorder="1" applyAlignment="1">
      <alignment horizontal="center" vertical="center" wrapText="1"/>
      <protection/>
    </xf>
    <xf numFmtId="0" fontId="1" fillId="0" borderId="21" xfId="83" applyNumberFormat="1" applyFont="1" applyFill="1" applyBorder="1" applyAlignment="1">
      <alignment horizontal="center" vertical="center" wrapText="1"/>
      <protection/>
    </xf>
    <xf numFmtId="0" fontId="1" fillId="0" borderId="24" xfId="83" applyNumberFormat="1" applyFont="1" applyBorder="1" applyAlignment="1">
      <alignment horizontal="center" vertical="center" wrapText="1"/>
      <protection/>
    </xf>
    <xf numFmtId="0" fontId="3" fillId="0" borderId="31" xfId="83" applyFont="1" applyBorder="1" applyAlignment="1">
      <alignment horizontal="center" wrapText="1"/>
      <protection/>
    </xf>
    <xf numFmtId="0" fontId="3" fillId="0" borderId="19" xfId="83" applyFont="1" applyBorder="1" applyAlignment="1">
      <alignment horizontal="center" wrapText="1"/>
      <protection/>
    </xf>
    <xf numFmtId="0" fontId="3" fillId="0" borderId="21" xfId="83" applyFont="1" applyBorder="1" applyAlignment="1">
      <alignment horizontal="center" wrapText="1"/>
      <protection/>
    </xf>
    <xf numFmtId="0" fontId="1" fillId="0" borderId="28" xfId="83" applyNumberFormat="1" applyFont="1" applyFill="1" applyBorder="1" applyAlignment="1">
      <alignment horizontal="center" vertical="center" wrapText="1"/>
      <protection/>
    </xf>
    <xf numFmtId="0" fontId="1" fillId="0" borderId="27" xfId="83" applyNumberFormat="1" applyFont="1" applyFill="1" applyBorder="1" applyAlignment="1">
      <alignment horizontal="center" vertical="center" wrapText="1"/>
      <protection/>
    </xf>
    <xf numFmtId="0" fontId="1" fillId="0" borderId="26" xfId="83" applyNumberFormat="1" applyFont="1" applyFill="1" applyBorder="1" applyAlignment="1">
      <alignment horizontal="center" vertical="center" wrapText="1"/>
      <protection/>
    </xf>
    <xf numFmtId="0" fontId="1" fillId="0" borderId="23" xfId="83" applyNumberFormat="1" applyFont="1" applyFill="1" applyBorder="1" applyAlignment="1">
      <alignment horizontal="center" vertical="center" wrapText="1"/>
      <protection/>
    </xf>
    <xf numFmtId="0" fontId="1" fillId="0" borderId="17" xfId="83" applyNumberFormat="1" applyFont="1" applyFill="1" applyBorder="1" applyAlignment="1">
      <alignment horizontal="center" vertical="center" wrapText="1"/>
      <protection/>
    </xf>
    <xf numFmtId="0" fontId="1" fillId="0" borderId="20" xfId="83" applyNumberFormat="1" applyFont="1" applyFill="1" applyBorder="1" applyAlignment="1">
      <alignment horizontal="center" vertical="center" wrapText="1"/>
      <protection/>
    </xf>
    <xf numFmtId="1" fontId="1" fillId="0" borderId="24" xfId="83" applyNumberFormat="1" applyFont="1" applyFill="1" applyBorder="1" applyAlignment="1">
      <alignment horizontal="center" vertical="center" wrapText="1"/>
      <protection/>
    </xf>
    <xf numFmtId="0" fontId="1" fillId="0" borderId="31" xfId="83" applyFont="1" applyBorder="1" applyAlignment="1">
      <alignment horizontal="center" vertical="center" wrapText="1"/>
      <protection/>
    </xf>
    <xf numFmtId="0" fontId="1" fillId="0" borderId="19" xfId="83" applyFont="1" applyBorder="1" applyAlignment="1">
      <alignment horizontal="center" vertical="center" wrapText="1"/>
      <protection/>
    </xf>
    <xf numFmtId="0" fontId="1" fillId="0" borderId="21" xfId="83" applyFont="1" applyBorder="1" applyAlignment="1">
      <alignment horizontal="center" vertical="center" wrapText="1"/>
      <protection/>
    </xf>
    <xf numFmtId="0" fontId="1" fillId="0" borderId="24" xfId="83" applyFont="1" applyBorder="1" applyAlignment="1">
      <alignment horizontal="center" vertical="center" wrapText="1"/>
      <protection/>
    </xf>
    <xf numFmtId="0" fontId="1" fillId="0" borderId="23" xfId="83" applyFill="1" applyBorder="1" applyAlignment="1">
      <alignment horizontal="center" vertical="center" wrapText="1"/>
      <protection/>
    </xf>
    <xf numFmtId="0" fontId="1" fillId="0" borderId="17" xfId="83" applyFill="1" applyBorder="1" applyAlignment="1">
      <alignment horizontal="center" vertical="center" wrapText="1"/>
      <protection/>
    </xf>
    <xf numFmtId="0" fontId="1" fillId="0" borderId="20" xfId="83" applyFill="1" applyBorder="1" applyAlignment="1">
      <alignment horizontal="center" vertical="center" wrapText="1"/>
      <protection/>
    </xf>
    <xf numFmtId="0" fontId="1" fillId="0" borderId="31" xfId="83" applyNumberFormat="1" applyBorder="1" applyAlignment="1">
      <alignment horizontal="center"/>
      <protection/>
    </xf>
    <xf numFmtId="0" fontId="1" fillId="0" borderId="19" xfId="83" applyNumberFormat="1" applyBorder="1" applyAlignment="1">
      <alignment horizontal="center"/>
      <protection/>
    </xf>
    <xf numFmtId="0" fontId="1" fillId="0" borderId="21" xfId="83" applyNumberFormat="1" applyBorder="1" applyAlignment="1">
      <alignment horizontal="center"/>
      <protection/>
    </xf>
    <xf numFmtId="3" fontId="1" fillId="0" borderId="19" xfId="83" applyNumberFormat="1" applyFont="1" applyFill="1" applyBorder="1" applyAlignment="1">
      <alignment horizontal="center" vertical="center" wrapText="1"/>
      <protection/>
    </xf>
    <xf numFmtId="3" fontId="1" fillId="0" borderId="21" xfId="83" applyNumberFormat="1" applyFont="1" applyFill="1" applyBorder="1" applyAlignment="1">
      <alignment horizontal="center" vertical="center" wrapText="1"/>
      <protection/>
    </xf>
    <xf numFmtId="0" fontId="1" fillId="0" borderId="24" xfId="83" applyFont="1" applyBorder="1" applyAlignment="1">
      <alignment vertical="center" wrapText="1"/>
      <protection/>
    </xf>
    <xf numFmtId="0" fontId="3" fillId="0" borderId="31" xfId="83" applyFont="1" applyBorder="1" applyAlignment="1">
      <alignment horizontal="center" vertical="center" wrapText="1"/>
      <protection/>
    </xf>
    <xf numFmtId="0" fontId="3" fillId="0" borderId="19" xfId="83" applyFont="1" applyBorder="1" applyAlignment="1">
      <alignment horizontal="center" vertical="center" wrapText="1"/>
      <protection/>
    </xf>
    <xf numFmtId="0" fontId="3" fillId="0" borderId="21" xfId="83" applyFont="1" applyBorder="1" applyAlignment="1">
      <alignment horizontal="center" vertical="center" wrapText="1"/>
      <protection/>
    </xf>
    <xf numFmtId="49" fontId="3" fillId="0" borderId="24" xfId="83" applyNumberFormat="1" applyFont="1" applyBorder="1" applyAlignment="1">
      <alignment vertical="center" wrapText="1"/>
      <protection/>
    </xf>
    <xf numFmtId="49" fontId="1" fillId="0" borderId="25" xfId="83" applyNumberFormat="1" applyFont="1" applyBorder="1" applyAlignment="1">
      <alignment horizontal="left" vertical="center" wrapText="1" indent="1"/>
      <protection/>
    </xf>
    <xf numFmtId="49" fontId="3" fillId="0" borderId="17" xfId="83" applyNumberFormat="1" applyFont="1" applyBorder="1" applyAlignment="1">
      <alignment vertical="center" wrapText="1"/>
      <protection/>
    </xf>
    <xf numFmtId="49" fontId="1" fillId="0" borderId="24" xfId="83" applyNumberFormat="1" applyBorder="1" applyAlignment="1">
      <alignment horizontal="center" vertical="center"/>
      <protection/>
    </xf>
    <xf numFmtId="49" fontId="1" fillId="0" borderId="0" xfId="83" applyNumberFormat="1" applyFont="1" applyBorder="1" applyAlignment="1">
      <alignment horizontal="right" vertical="center" wrapText="1"/>
      <protection/>
    </xf>
    <xf numFmtId="49" fontId="1" fillId="0" borderId="24" xfId="83" applyNumberFormat="1" applyBorder="1">
      <alignment/>
      <protection/>
    </xf>
    <xf numFmtId="49" fontId="1" fillId="0" borderId="0" xfId="83" applyNumberFormat="1" applyFont="1" applyBorder="1" applyAlignment="1">
      <alignment vertical="center" wrapText="1"/>
      <protection/>
    </xf>
    <xf numFmtId="49" fontId="1" fillId="0" borderId="31" xfId="83" applyNumberFormat="1" applyBorder="1" applyAlignment="1">
      <alignment horizontal="center"/>
      <protection/>
    </xf>
    <xf numFmtId="49" fontId="1" fillId="0" borderId="19" xfId="83" applyNumberFormat="1" applyBorder="1" applyAlignment="1">
      <alignment horizontal="center"/>
      <protection/>
    </xf>
    <xf numFmtId="49" fontId="1" fillId="0" borderId="21" xfId="83" applyNumberFormat="1" applyBorder="1" applyAlignment="1">
      <alignment horizontal="center"/>
      <protection/>
    </xf>
    <xf numFmtId="49" fontId="1" fillId="0" borderId="18" xfId="83" applyNumberFormat="1" applyFont="1" applyBorder="1" applyAlignment="1">
      <alignment vertical="center" wrapText="1"/>
      <protection/>
    </xf>
    <xf numFmtId="49" fontId="3" fillId="0" borderId="19" xfId="83" applyNumberFormat="1" applyFont="1" applyBorder="1" applyAlignment="1">
      <alignment vertical="center" wrapText="1"/>
      <protection/>
    </xf>
    <xf numFmtId="0" fontId="1" fillId="0" borderId="23" xfId="83" applyBorder="1" applyAlignment="1">
      <alignment horizontal="center" wrapText="1"/>
      <protection/>
    </xf>
    <xf numFmtId="0" fontId="1" fillId="0" borderId="17" xfId="83" applyBorder="1" applyAlignment="1">
      <alignment horizontal="center" wrapText="1"/>
      <protection/>
    </xf>
    <xf numFmtId="0" fontId="1" fillId="0" borderId="20" xfId="83" applyBorder="1" applyAlignment="1">
      <alignment horizontal="center" wrapText="1"/>
      <protection/>
    </xf>
    <xf numFmtId="49" fontId="22" fillId="0" borderId="31" xfId="83" applyNumberFormat="1" applyFont="1" applyFill="1" applyBorder="1" applyAlignment="1">
      <alignment vertical="center" wrapText="1"/>
      <protection/>
    </xf>
    <xf numFmtId="49" fontId="20" fillId="0" borderId="28" xfId="83" applyNumberFormat="1" applyFont="1" applyFill="1" applyBorder="1" applyAlignment="1">
      <alignment horizontal="center" wrapText="1"/>
      <protection/>
    </xf>
    <xf numFmtId="49" fontId="20" fillId="0" borderId="27" xfId="83" applyNumberFormat="1" applyFont="1" applyFill="1" applyBorder="1" applyAlignment="1">
      <alignment horizontal="center" wrapText="1"/>
      <protection/>
    </xf>
    <xf numFmtId="49" fontId="20" fillId="0" borderId="26" xfId="83" applyNumberFormat="1" applyFont="1" applyFill="1" applyBorder="1" applyAlignment="1">
      <alignment horizontal="center" wrapText="1"/>
      <protection/>
    </xf>
    <xf numFmtId="49" fontId="20" fillId="0" borderId="23" xfId="83" applyNumberFormat="1" applyFont="1" applyFill="1" applyBorder="1" applyAlignment="1">
      <alignment horizontal="center" wrapText="1"/>
      <protection/>
    </xf>
    <xf numFmtId="49" fontId="20" fillId="0" borderId="17" xfId="83" applyNumberFormat="1" applyFont="1" applyFill="1" applyBorder="1" applyAlignment="1">
      <alignment horizontal="center" wrapText="1"/>
      <protection/>
    </xf>
    <xf numFmtId="49" fontId="20" fillId="0" borderId="20" xfId="83" applyNumberFormat="1" applyFont="1" applyFill="1" applyBorder="1" applyAlignment="1">
      <alignment horizontal="center" wrapText="1"/>
      <protection/>
    </xf>
    <xf numFmtId="49" fontId="1" fillId="0" borderId="27" xfId="83" applyNumberFormat="1" applyFill="1" applyBorder="1" applyAlignment="1">
      <alignment horizontal="center" wrapText="1"/>
      <protection/>
    </xf>
    <xf numFmtId="49" fontId="1" fillId="0" borderId="26" xfId="83" applyNumberFormat="1" applyFill="1" applyBorder="1" applyAlignment="1">
      <alignment horizontal="center" wrapText="1"/>
      <protection/>
    </xf>
    <xf numFmtId="49" fontId="1" fillId="0" borderId="23" xfId="83" applyNumberFormat="1" applyFill="1" applyBorder="1" applyAlignment="1">
      <alignment horizontal="center" wrapText="1"/>
      <protection/>
    </xf>
    <xf numFmtId="49" fontId="1" fillId="0" borderId="17" xfId="83" applyNumberFormat="1" applyFill="1" applyBorder="1" applyAlignment="1">
      <alignment horizontal="center" wrapText="1"/>
      <protection/>
    </xf>
    <xf numFmtId="49" fontId="1" fillId="0" borderId="20" xfId="83" applyNumberFormat="1" applyFill="1" applyBorder="1" applyAlignment="1">
      <alignment horizontal="center" wrapText="1"/>
      <protection/>
    </xf>
    <xf numFmtId="49" fontId="4" fillId="0" borderId="27" xfId="83" applyNumberFormat="1" applyFont="1" applyBorder="1" applyAlignment="1">
      <alignment horizontal="center" vertical="top"/>
      <protection/>
    </xf>
    <xf numFmtId="0" fontId="19" fillId="0" borderId="0" xfId="83" applyFont="1" applyAlignment="1">
      <alignment horizontal="center" vertical="center"/>
      <protection/>
    </xf>
    <xf numFmtId="0" fontId="1" fillId="0" borderId="0" xfId="83" applyFont="1" applyAlignment="1">
      <alignment horizontal="right" vertical="center" wrapText="1"/>
      <protection/>
    </xf>
    <xf numFmtId="0" fontId="1" fillId="0" borderId="0" xfId="83" applyFont="1" applyBorder="1" applyAlignment="1">
      <alignment horizontal="center" vertical="center" wrapText="1"/>
      <protection/>
    </xf>
    <xf numFmtId="0" fontId="1" fillId="0" borderId="18" xfId="83" applyFont="1" applyBorder="1" applyAlignment="1">
      <alignment horizontal="center" vertical="center" wrapText="1"/>
      <protection/>
    </xf>
    <xf numFmtId="49" fontId="3" fillId="0" borderId="22" xfId="83" applyNumberFormat="1" applyFont="1" applyBorder="1" applyAlignment="1">
      <alignment vertical="center" wrapText="1"/>
      <protection/>
    </xf>
    <xf numFmtId="49" fontId="3" fillId="0" borderId="0" xfId="83" applyNumberFormat="1" applyFont="1" applyBorder="1" applyAlignment="1">
      <alignment vertical="center" wrapText="1"/>
      <protection/>
    </xf>
    <xf numFmtId="49" fontId="3" fillId="0" borderId="18" xfId="83" applyNumberFormat="1" applyFont="1" applyBorder="1" applyAlignment="1">
      <alignment vertical="center" wrapText="1"/>
      <protection/>
    </xf>
    <xf numFmtId="0" fontId="1" fillId="0" borderId="31" xfId="83" applyBorder="1" applyAlignment="1">
      <alignment horizontal="center" wrapText="1"/>
      <protection/>
    </xf>
    <xf numFmtId="0" fontId="3" fillId="0" borderId="0" xfId="83" applyFont="1" applyAlignment="1">
      <alignment horizontal="left" vertical="center" indent="1"/>
      <protection/>
    </xf>
    <xf numFmtId="0" fontId="3" fillId="0" borderId="24" xfId="83" applyFont="1" applyBorder="1" applyAlignment="1">
      <alignment vertical="center" wrapText="1"/>
      <protection/>
    </xf>
    <xf numFmtId="49" fontId="1" fillId="0" borderId="16" xfId="83" applyNumberFormat="1" applyFont="1" applyBorder="1" applyAlignment="1">
      <alignment horizontal="center"/>
      <protection/>
    </xf>
    <xf numFmtId="0" fontId="1" fillId="0" borderId="16" xfId="83" applyBorder="1" applyAlignment="1">
      <alignment/>
      <protection/>
    </xf>
    <xf numFmtId="0" fontId="3" fillId="0" borderId="0" xfId="83" applyFont="1" applyAlignment="1">
      <alignment horizontal="left" vertical="top" indent="1"/>
      <protection/>
    </xf>
    <xf numFmtId="0" fontId="1" fillId="0" borderId="20" xfId="83" applyNumberFormat="1" applyFill="1" applyBorder="1" applyAlignment="1">
      <alignment horizontal="center" wrapText="1"/>
      <protection/>
    </xf>
    <xf numFmtId="0" fontId="1" fillId="0" borderId="17" xfId="83" applyNumberFormat="1" applyFill="1" applyBorder="1" applyAlignment="1">
      <alignment horizontal="center" wrapText="1"/>
      <protection/>
    </xf>
    <xf numFmtId="0" fontId="1" fillId="0" borderId="23" xfId="83" applyNumberFormat="1" applyFill="1" applyBorder="1" applyAlignment="1">
      <alignment horizont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Currency" xfId="67"/>
    <cellStyle name="Currency [0]" xfId="68"/>
    <cellStyle name="Добре" xfId="69"/>
    <cellStyle name="Заголовок 1" xfId="70"/>
    <cellStyle name="Заголовок 2" xfId="71"/>
    <cellStyle name="Заголовок 3" xfId="72"/>
    <cellStyle name="Заголовок 4" xfId="73"/>
    <cellStyle name="Звичайний 2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150</xdr:row>
      <xdr:rowOff>0</xdr:rowOff>
    </xdr:from>
    <xdr:to>
      <xdr:col>68</xdr:col>
      <xdr:colOff>66675</xdr:colOff>
      <xdr:row>150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38125" y="27146250"/>
          <a:ext cx="6800850" cy="0"/>
          <a:chOff x="6" y="75"/>
          <a:chExt cx="594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118</xdr:row>
      <xdr:rowOff>0</xdr:rowOff>
    </xdr:from>
    <xdr:to>
      <xdr:col>68</xdr:col>
      <xdr:colOff>9525</xdr:colOff>
      <xdr:row>118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09550" y="20840700"/>
          <a:ext cx="5734050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42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48"/>
  <sheetViews>
    <sheetView showGridLines="0" zoomScalePageLayoutView="0" workbookViewId="0" topLeftCell="A125">
      <selection activeCell="A25" sqref="A25:AT25"/>
    </sheetView>
  </sheetViews>
  <sheetFormatPr defaultColWidth="1.5" defaultRowHeight="12.75"/>
  <cols>
    <col min="1" max="8" width="1.5" style="15" customWidth="1"/>
    <col min="9" max="9" width="11.33203125" style="15" customWidth="1"/>
    <col min="10" max="38" width="1.5" style="15" customWidth="1"/>
    <col min="39" max="39" width="2.16015625" style="15" customWidth="1"/>
    <col min="40" max="40" width="0.328125" style="15" customWidth="1"/>
    <col min="41" max="41" width="1.5" style="15" hidden="1" customWidth="1"/>
    <col min="42" max="42" width="0.1640625" style="15" hidden="1" customWidth="1"/>
    <col min="43" max="43" width="1.5" style="15" hidden="1" customWidth="1"/>
    <col min="44" max="44" width="0.328125" style="15" hidden="1" customWidth="1"/>
    <col min="45" max="46" width="1.5" style="15" hidden="1" customWidth="1"/>
    <col min="47" max="49" width="1.5" style="15" customWidth="1"/>
    <col min="50" max="50" width="3.66015625" style="15" customWidth="1"/>
    <col min="51" max="51" width="12.16015625" style="15" customWidth="1"/>
    <col min="52" max="52" width="1.5" style="15" hidden="1" customWidth="1"/>
    <col min="53" max="53" width="1.66796875" style="15" customWidth="1"/>
    <col min="54" max="58" width="1.5" style="15" customWidth="1"/>
    <col min="59" max="59" width="4.16015625" style="15" customWidth="1"/>
    <col min="60" max="60" width="0.4921875" style="15" hidden="1" customWidth="1"/>
    <col min="61" max="61" width="0.65625" style="15" hidden="1" customWidth="1"/>
    <col min="62" max="62" width="3.66015625" style="15" customWidth="1"/>
    <col min="63" max="64" width="1.5" style="15" customWidth="1"/>
    <col min="65" max="65" width="4.5" style="15" customWidth="1"/>
    <col min="66" max="66" width="7.33203125" style="15" customWidth="1"/>
    <col min="67" max="67" width="0.4921875" style="15" customWidth="1"/>
    <col min="68" max="68" width="1.0078125" style="15" hidden="1" customWidth="1"/>
    <col min="69" max="69" width="2" style="15" customWidth="1"/>
    <col min="70" max="70" width="1.3359375" style="15" customWidth="1"/>
    <col min="71" max="71" width="0.4921875" style="15" customWidth="1"/>
    <col min="72" max="72" width="1.5" style="15" customWidth="1"/>
    <col min="73" max="73" width="5" style="15" customWidth="1"/>
    <col min="74" max="80" width="3.5" style="15" hidden="1" customWidth="1"/>
    <col min="81" max="81" width="0.82421875" style="15" hidden="1" customWidth="1"/>
    <col min="82" max="83" width="5" style="15" hidden="1" customWidth="1"/>
    <col min="84" max="84" width="5" style="15" customWidth="1"/>
    <col min="85" max="16384" width="1.5" style="15" customWidth="1"/>
  </cols>
  <sheetData>
    <row r="1" spans="43:71" ht="13.5" customHeight="1">
      <c r="AQ1" s="311" t="s">
        <v>80</v>
      </c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</row>
    <row r="2" spans="43:71" ht="27" customHeight="1">
      <c r="AQ2" s="312" t="s">
        <v>0</v>
      </c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</row>
    <row r="3" spans="43:71" ht="13.5" customHeight="1">
      <c r="AQ3" s="311" t="s">
        <v>1</v>
      </c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</row>
    <row r="4" spans="49:69" ht="8.25" customHeight="1"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</row>
    <row r="5" spans="21:71" ht="13.5" customHeight="1">
      <c r="U5" s="62"/>
      <c r="V5" s="26"/>
      <c r="BK5" s="133" t="s">
        <v>2</v>
      </c>
      <c r="BL5" s="133"/>
      <c r="BM5" s="133"/>
      <c r="BN5" s="133"/>
      <c r="BO5" s="133"/>
      <c r="BP5" s="133"/>
      <c r="BQ5" s="133"/>
      <c r="BR5" s="133"/>
      <c r="BS5" s="133"/>
    </row>
    <row r="6" spans="1:71" ht="17.25" customHeight="1">
      <c r="A6" s="308" t="s">
        <v>3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61"/>
      <c r="BK6" s="309" t="s">
        <v>234</v>
      </c>
      <c r="BL6" s="309"/>
      <c r="BM6" s="309"/>
      <c r="BN6" s="310" t="s">
        <v>261</v>
      </c>
      <c r="BO6" s="310"/>
      <c r="BP6" s="310"/>
      <c r="BQ6" s="310" t="s">
        <v>226</v>
      </c>
      <c r="BR6" s="310"/>
      <c r="BS6" s="310"/>
    </row>
    <row r="7" spans="1:71" ht="18" customHeight="1">
      <c r="A7" s="286" t="s">
        <v>11</v>
      </c>
      <c r="B7" s="286"/>
      <c r="C7" s="286"/>
      <c r="D7" s="286"/>
      <c r="E7" s="286"/>
      <c r="F7" s="286"/>
      <c r="G7" s="286"/>
      <c r="H7" s="286"/>
      <c r="I7" s="286"/>
      <c r="J7" s="307" t="s">
        <v>260</v>
      </c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BB7" s="286" t="s">
        <v>4</v>
      </c>
      <c r="BC7" s="286"/>
      <c r="BD7" s="286"/>
      <c r="BE7" s="286"/>
      <c r="BF7" s="286"/>
      <c r="BG7" s="286"/>
      <c r="BH7" s="286"/>
      <c r="BI7" s="286"/>
      <c r="BJ7" s="287"/>
      <c r="BK7" s="299" t="s">
        <v>90</v>
      </c>
      <c r="BL7" s="300"/>
      <c r="BM7" s="300"/>
      <c r="BN7" s="300"/>
      <c r="BO7" s="300"/>
      <c r="BP7" s="300"/>
      <c r="BQ7" s="300"/>
      <c r="BR7" s="300"/>
      <c r="BS7" s="301"/>
    </row>
    <row r="8" spans="1:71" ht="13.5" customHeight="1">
      <c r="A8" s="25"/>
      <c r="B8" s="25"/>
      <c r="C8" s="25"/>
      <c r="D8" s="25"/>
      <c r="E8" s="25"/>
      <c r="F8" s="25"/>
      <c r="G8" s="25"/>
      <c r="H8" s="25"/>
      <c r="I8" s="25"/>
      <c r="J8" s="297" t="s">
        <v>87</v>
      </c>
      <c r="K8" s="297"/>
      <c r="L8" s="297"/>
      <c r="M8" s="297"/>
      <c r="N8" s="297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BB8" s="305"/>
      <c r="BC8" s="305"/>
      <c r="BD8" s="305"/>
      <c r="BE8" s="305"/>
      <c r="BF8" s="305"/>
      <c r="BG8" s="305"/>
      <c r="BH8" s="305"/>
      <c r="BI8" s="305"/>
      <c r="BJ8" s="306"/>
      <c r="BK8" s="302"/>
      <c r="BL8" s="303"/>
      <c r="BM8" s="303"/>
      <c r="BN8" s="303"/>
      <c r="BO8" s="303"/>
      <c r="BP8" s="303"/>
      <c r="BQ8" s="303"/>
      <c r="BR8" s="303"/>
      <c r="BS8" s="304"/>
    </row>
    <row r="9" spans="1:71" ht="13.5" customHeight="1">
      <c r="A9" s="286" t="s">
        <v>12</v>
      </c>
      <c r="B9" s="286"/>
      <c r="C9" s="286"/>
      <c r="D9" s="286"/>
      <c r="E9" s="286"/>
      <c r="F9" s="286"/>
      <c r="G9" s="286"/>
      <c r="H9" s="231" t="s">
        <v>259</v>
      </c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BB9" s="286" t="s">
        <v>5</v>
      </c>
      <c r="BC9" s="286"/>
      <c r="BD9" s="286"/>
      <c r="BE9" s="286"/>
      <c r="BF9" s="286"/>
      <c r="BG9" s="286"/>
      <c r="BH9" s="286"/>
      <c r="BI9" s="286"/>
      <c r="BJ9" s="287"/>
      <c r="BK9" s="296" t="s">
        <v>258</v>
      </c>
      <c r="BL9" s="296"/>
      <c r="BM9" s="296"/>
      <c r="BN9" s="296"/>
      <c r="BO9" s="296"/>
      <c r="BP9" s="296"/>
      <c r="BQ9" s="296"/>
      <c r="BR9" s="296"/>
      <c r="BS9" s="296"/>
    </row>
    <row r="10" spans="1:71" ht="13.5" customHeight="1">
      <c r="A10" s="286" t="s">
        <v>13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75" t="s">
        <v>88</v>
      </c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BB10" s="286" t="s">
        <v>6</v>
      </c>
      <c r="BC10" s="286"/>
      <c r="BD10" s="286"/>
      <c r="BE10" s="286"/>
      <c r="BF10" s="286"/>
      <c r="BG10" s="286"/>
      <c r="BH10" s="286"/>
      <c r="BI10" s="286"/>
      <c r="BJ10" s="287"/>
      <c r="BK10" s="296" t="s">
        <v>91</v>
      </c>
      <c r="BL10" s="296"/>
      <c r="BM10" s="296"/>
      <c r="BN10" s="296"/>
      <c r="BO10" s="296"/>
      <c r="BP10" s="296"/>
      <c r="BQ10" s="296"/>
      <c r="BR10" s="296"/>
      <c r="BS10" s="296"/>
    </row>
    <row r="11" spans="1:71" ht="25.5" customHeight="1">
      <c r="A11" s="286" t="s">
        <v>14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31" t="s">
        <v>240</v>
      </c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BB11" s="286" t="s">
        <v>7</v>
      </c>
      <c r="BC11" s="286"/>
      <c r="BD11" s="286"/>
      <c r="BE11" s="286"/>
      <c r="BF11" s="286"/>
      <c r="BG11" s="286"/>
      <c r="BH11" s="286"/>
      <c r="BI11" s="286"/>
      <c r="BJ11" s="287"/>
      <c r="BK11" s="295" t="s">
        <v>239</v>
      </c>
      <c r="BL11" s="295"/>
      <c r="BM11" s="295"/>
      <c r="BN11" s="295"/>
      <c r="BO11" s="295"/>
      <c r="BP11" s="295"/>
      <c r="BQ11" s="295"/>
      <c r="BR11" s="295"/>
      <c r="BS11" s="295"/>
    </row>
    <row r="12" spans="1:71" ht="13.5" customHeight="1">
      <c r="A12" s="286" t="s">
        <v>15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94">
        <v>711</v>
      </c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3"/>
      <c r="BL12" s="23"/>
      <c r="BM12" s="23"/>
      <c r="BN12" s="23"/>
      <c r="BO12" s="23"/>
      <c r="BP12" s="23"/>
      <c r="BQ12" s="23"/>
      <c r="BR12" s="23"/>
      <c r="BS12" s="23"/>
    </row>
    <row r="13" spans="1:71" ht="13.5" customHeight="1">
      <c r="A13" s="286" t="s">
        <v>16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31" t="s">
        <v>257</v>
      </c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"/>
      <c r="BL13" s="23"/>
      <c r="BM13" s="23"/>
      <c r="BN13" s="23"/>
      <c r="BO13" s="23"/>
      <c r="BP13" s="23"/>
      <c r="BQ13" s="23"/>
      <c r="BR13" s="23"/>
      <c r="BS13" s="23"/>
    </row>
    <row r="14" spans="1:71" ht="37.5" customHeight="1">
      <c r="A14" s="292" t="s">
        <v>92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3"/>
      <c r="BL14" s="293"/>
      <c r="BM14" s="293"/>
      <c r="BN14" s="293"/>
      <c r="BO14" s="293"/>
      <c r="BP14" s="293"/>
      <c r="BQ14" s="293"/>
      <c r="BR14" s="293"/>
      <c r="BS14" s="23"/>
    </row>
    <row r="15" spans="1:71" ht="13.5" customHeight="1">
      <c r="A15" s="286" t="s">
        <v>8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3"/>
      <c r="BL15" s="23"/>
      <c r="BM15" s="23"/>
      <c r="BN15" s="23"/>
      <c r="BO15" s="23"/>
      <c r="BP15" s="23"/>
      <c r="BQ15" s="23"/>
      <c r="BR15" s="23"/>
      <c r="BS15" s="23"/>
    </row>
    <row r="16" spans="1:71" ht="13.5" customHeight="1">
      <c r="A16" s="286" t="s">
        <v>9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7"/>
      <c r="BK16" s="288"/>
      <c r="BL16" s="289"/>
      <c r="BM16" s="289"/>
      <c r="BN16" s="289"/>
      <c r="BO16" s="289"/>
      <c r="BP16" s="289"/>
      <c r="BQ16" s="289"/>
      <c r="BR16" s="289"/>
      <c r="BS16" s="290"/>
    </row>
    <row r="17" spans="1:71" ht="13.5" customHeight="1">
      <c r="A17" s="286" t="s">
        <v>10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7"/>
      <c r="BK17" s="288" t="s">
        <v>89</v>
      </c>
      <c r="BL17" s="289"/>
      <c r="BM17" s="289"/>
      <c r="BN17" s="289"/>
      <c r="BO17" s="289"/>
      <c r="BP17" s="289"/>
      <c r="BQ17" s="289"/>
      <c r="BR17" s="289"/>
      <c r="BS17" s="290"/>
    </row>
    <row r="18" ht="6.75" customHeight="1"/>
    <row r="19" spans="1:71" ht="14.25" customHeight="1">
      <c r="A19" s="291" t="s">
        <v>81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</row>
    <row r="20" spans="1:71" ht="16.5" customHeight="1">
      <c r="A20" s="291" t="s">
        <v>256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</row>
    <row r="21" spans="44:77" ht="13.5" customHeight="1">
      <c r="AR21" s="284" t="s">
        <v>82</v>
      </c>
      <c r="AS21" s="284"/>
      <c r="AT21" s="284"/>
      <c r="AU21" s="284"/>
      <c r="AV21" s="284"/>
      <c r="AW21" s="284"/>
      <c r="AX21" s="284"/>
      <c r="AY21" s="284"/>
      <c r="AZ21" s="284"/>
      <c r="BA21" s="284"/>
      <c r="BB21" s="285" t="s">
        <v>17</v>
      </c>
      <c r="BC21" s="285"/>
      <c r="BD21" s="285"/>
      <c r="BE21" s="285"/>
      <c r="BF21" s="285"/>
      <c r="BG21" s="285"/>
      <c r="BH21" s="285"/>
      <c r="BI21" s="285"/>
      <c r="BJ21" s="285"/>
      <c r="BK21" s="277">
        <v>1801007</v>
      </c>
      <c r="BL21" s="278"/>
      <c r="BM21" s="278"/>
      <c r="BN21" s="278"/>
      <c r="BO21" s="278"/>
      <c r="BP21" s="278"/>
      <c r="BQ21" s="278"/>
      <c r="BR21" s="278"/>
      <c r="BS21" s="279"/>
      <c r="BY21" s="15" t="s">
        <v>238</v>
      </c>
    </row>
    <row r="22" ht="6" customHeight="1"/>
    <row r="23" spans="1:82" ht="38.25" customHeight="1">
      <c r="A23" s="132" t="s">
        <v>18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 t="s">
        <v>19</v>
      </c>
      <c r="AV23" s="132"/>
      <c r="AW23" s="132"/>
      <c r="AX23" s="132"/>
      <c r="AY23" s="132" t="s">
        <v>20</v>
      </c>
      <c r="AZ23" s="132"/>
      <c r="BA23" s="132"/>
      <c r="BB23" s="132"/>
      <c r="BC23" s="132"/>
      <c r="BD23" s="132"/>
      <c r="BE23" s="132"/>
      <c r="BF23" s="132"/>
      <c r="BG23" s="132"/>
      <c r="BH23" s="132" t="s">
        <v>21</v>
      </c>
      <c r="BI23" s="132"/>
      <c r="BJ23" s="132"/>
      <c r="BK23" s="132"/>
      <c r="BL23" s="132"/>
      <c r="BM23" s="132"/>
      <c r="BN23" s="132"/>
      <c r="BO23" s="132"/>
      <c r="BP23" s="22"/>
      <c r="BQ23" s="23"/>
      <c r="BR23" s="23"/>
      <c r="BS23" s="23"/>
      <c r="BV23" s="132" t="s">
        <v>21</v>
      </c>
      <c r="BW23" s="132"/>
      <c r="BX23" s="132"/>
      <c r="BY23" s="132"/>
      <c r="BZ23" s="132"/>
      <c r="CA23" s="132"/>
      <c r="CB23" s="132"/>
      <c r="CC23" s="132"/>
      <c r="CD23" s="22"/>
    </row>
    <row r="24" spans="1:82" ht="13.5" customHeight="1">
      <c r="A24" s="283">
        <v>1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133">
        <v>2</v>
      </c>
      <c r="AV24" s="133"/>
      <c r="AW24" s="133"/>
      <c r="AX24" s="133"/>
      <c r="AY24" s="133">
        <v>3</v>
      </c>
      <c r="AZ24" s="133"/>
      <c r="BA24" s="133"/>
      <c r="BB24" s="133"/>
      <c r="BC24" s="133"/>
      <c r="BD24" s="133"/>
      <c r="BE24" s="133"/>
      <c r="BF24" s="133"/>
      <c r="BG24" s="133"/>
      <c r="BH24" s="133">
        <v>4</v>
      </c>
      <c r="BI24" s="133"/>
      <c r="BJ24" s="133"/>
      <c r="BK24" s="133"/>
      <c r="BL24" s="133"/>
      <c r="BM24" s="133"/>
      <c r="BN24" s="133"/>
      <c r="BO24" s="133"/>
      <c r="BP24" s="21"/>
      <c r="BQ24" s="23"/>
      <c r="BR24" s="23"/>
      <c r="BS24" s="23"/>
      <c r="BV24" s="133">
        <v>4</v>
      </c>
      <c r="BW24" s="133"/>
      <c r="BX24" s="133"/>
      <c r="BY24" s="133"/>
      <c r="BZ24" s="133"/>
      <c r="CA24" s="133"/>
      <c r="CB24" s="133"/>
      <c r="CC24" s="133"/>
      <c r="CD24" s="21"/>
    </row>
    <row r="25" spans="1:82" ht="13.5" customHeight="1">
      <c r="A25" s="147" t="s">
        <v>22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9"/>
      <c r="AU25" s="266">
        <v>1000</v>
      </c>
      <c r="AV25" s="267"/>
      <c r="AW25" s="267"/>
      <c r="AX25" s="268"/>
      <c r="AY25" s="202">
        <v>376868</v>
      </c>
      <c r="AZ25" s="205"/>
      <c r="BA25" s="205"/>
      <c r="BB25" s="205"/>
      <c r="BC25" s="205"/>
      <c r="BD25" s="205"/>
      <c r="BE25" s="205"/>
      <c r="BF25" s="205"/>
      <c r="BG25" s="206"/>
      <c r="BH25" s="134">
        <f>BH27-BH28</f>
        <v>326257</v>
      </c>
      <c r="BI25" s="135"/>
      <c r="BJ25" s="135"/>
      <c r="BK25" s="135"/>
      <c r="BL25" s="135"/>
      <c r="BM25" s="135"/>
      <c r="BN25" s="135"/>
      <c r="BO25" s="136"/>
      <c r="BP25" s="49"/>
      <c r="BQ25" s="23"/>
      <c r="BR25" s="23"/>
      <c r="BS25" s="23"/>
      <c r="BV25" s="134">
        <f>BV27-BV28</f>
        <v>45549</v>
      </c>
      <c r="BW25" s="135"/>
      <c r="BX25" s="135"/>
      <c r="BY25" s="135"/>
      <c r="BZ25" s="135"/>
      <c r="CA25" s="135"/>
      <c r="CB25" s="135"/>
      <c r="CC25" s="136"/>
      <c r="CD25" s="49"/>
    </row>
    <row r="26" spans="1:82" ht="13.5" customHeight="1">
      <c r="A26" s="160" t="s">
        <v>23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2"/>
      <c r="AU26" s="269"/>
      <c r="AV26" s="270"/>
      <c r="AW26" s="270"/>
      <c r="AX26" s="271"/>
      <c r="AY26" s="207"/>
      <c r="AZ26" s="208"/>
      <c r="BA26" s="208"/>
      <c r="BB26" s="208"/>
      <c r="BC26" s="208"/>
      <c r="BD26" s="208"/>
      <c r="BE26" s="208"/>
      <c r="BF26" s="208"/>
      <c r="BG26" s="209"/>
      <c r="BH26" s="137"/>
      <c r="BI26" s="138"/>
      <c r="BJ26" s="138"/>
      <c r="BK26" s="138"/>
      <c r="BL26" s="138"/>
      <c r="BM26" s="138"/>
      <c r="BN26" s="138"/>
      <c r="BO26" s="139"/>
      <c r="BP26" s="49"/>
      <c r="BQ26" s="23"/>
      <c r="BR26" s="23"/>
      <c r="BS26" s="23"/>
      <c r="BV26" s="137"/>
      <c r="BW26" s="138"/>
      <c r="BX26" s="138"/>
      <c r="BY26" s="138"/>
      <c r="BZ26" s="138"/>
      <c r="CA26" s="138"/>
      <c r="CB26" s="138"/>
      <c r="CC26" s="139"/>
      <c r="CD26" s="49"/>
    </row>
    <row r="27" spans="1:82" ht="13.5" customHeight="1">
      <c r="A27" s="264" t="s">
        <v>24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111">
        <v>1001</v>
      </c>
      <c r="AV27" s="111"/>
      <c r="AW27" s="111"/>
      <c r="AX27" s="111"/>
      <c r="AY27" s="146">
        <v>425406</v>
      </c>
      <c r="AZ27" s="146"/>
      <c r="BA27" s="146"/>
      <c r="BB27" s="146"/>
      <c r="BC27" s="146"/>
      <c r="BD27" s="146"/>
      <c r="BE27" s="146"/>
      <c r="BF27" s="146"/>
      <c r="BG27" s="146"/>
      <c r="BH27" s="130">
        <v>367118</v>
      </c>
      <c r="BI27" s="130"/>
      <c r="BJ27" s="130"/>
      <c r="BK27" s="130"/>
      <c r="BL27" s="130"/>
      <c r="BM27" s="130"/>
      <c r="BN27" s="130"/>
      <c r="BO27" s="130"/>
      <c r="BP27" s="46"/>
      <c r="BQ27" s="23"/>
      <c r="BR27" s="23"/>
      <c r="BS27" s="23"/>
      <c r="BV27" s="130">
        <v>93082</v>
      </c>
      <c r="BW27" s="130"/>
      <c r="BX27" s="130"/>
      <c r="BY27" s="130"/>
      <c r="BZ27" s="130"/>
      <c r="CA27" s="130"/>
      <c r="CB27" s="130"/>
      <c r="CC27" s="130"/>
      <c r="CD27" s="46"/>
    </row>
    <row r="28" spans="1:82" ht="13.5" customHeight="1">
      <c r="A28" s="234" t="s">
        <v>25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111">
        <v>1002</v>
      </c>
      <c r="AV28" s="111"/>
      <c r="AW28" s="111"/>
      <c r="AX28" s="111"/>
      <c r="AY28" s="146">
        <v>48538</v>
      </c>
      <c r="AZ28" s="146"/>
      <c r="BA28" s="146"/>
      <c r="BB28" s="146"/>
      <c r="BC28" s="146"/>
      <c r="BD28" s="146"/>
      <c r="BE28" s="146"/>
      <c r="BF28" s="146"/>
      <c r="BG28" s="146"/>
      <c r="BH28" s="130">
        <v>40861</v>
      </c>
      <c r="BI28" s="130"/>
      <c r="BJ28" s="130"/>
      <c r="BK28" s="130"/>
      <c r="BL28" s="130"/>
      <c r="BM28" s="130"/>
      <c r="BN28" s="130"/>
      <c r="BO28" s="130"/>
      <c r="BP28" s="46"/>
      <c r="BQ28" s="23"/>
      <c r="BR28" s="23"/>
      <c r="BS28" s="23"/>
      <c r="BV28" s="130">
        <v>47533</v>
      </c>
      <c r="BW28" s="130"/>
      <c r="BX28" s="130"/>
      <c r="BY28" s="130"/>
      <c r="BZ28" s="130"/>
      <c r="CA28" s="130"/>
      <c r="CB28" s="130"/>
      <c r="CC28" s="130"/>
      <c r="CD28" s="46"/>
    </row>
    <row r="29" spans="1:82" ht="13.5" customHeight="1">
      <c r="A29" s="216" t="s">
        <v>26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111">
        <v>1005</v>
      </c>
      <c r="AV29" s="111"/>
      <c r="AW29" s="111"/>
      <c r="AX29" s="111"/>
      <c r="AY29" s="146" t="s">
        <v>228</v>
      </c>
      <c r="AZ29" s="146"/>
      <c r="BA29" s="146"/>
      <c r="BB29" s="146"/>
      <c r="BC29" s="146"/>
      <c r="BD29" s="146"/>
      <c r="BE29" s="146"/>
      <c r="BF29" s="146"/>
      <c r="BG29" s="146"/>
      <c r="BH29" s="130"/>
      <c r="BI29" s="130"/>
      <c r="BJ29" s="130"/>
      <c r="BK29" s="130"/>
      <c r="BL29" s="130"/>
      <c r="BM29" s="130"/>
      <c r="BN29" s="130"/>
      <c r="BO29" s="130"/>
      <c r="BP29" s="46"/>
      <c r="BQ29" s="23"/>
      <c r="BR29" s="23"/>
      <c r="BS29" s="23"/>
      <c r="BV29" s="131">
        <v>1448801</v>
      </c>
      <c r="BW29" s="131"/>
      <c r="BX29" s="131"/>
      <c r="BY29" s="131"/>
      <c r="BZ29" s="131"/>
      <c r="CA29" s="131"/>
      <c r="CB29" s="131"/>
      <c r="CC29" s="131"/>
      <c r="CD29" s="46"/>
    </row>
    <row r="30" spans="1:82" ht="13.5" customHeight="1">
      <c r="A30" s="216" t="s">
        <v>27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111">
        <v>1010</v>
      </c>
      <c r="AV30" s="111"/>
      <c r="AW30" s="111"/>
      <c r="AX30" s="111"/>
      <c r="AY30" s="146">
        <f>AY31-AY32</f>
        <v>947424</v>
      </c>
      <c r="AZ30" s="146"/>
      <c r="BA30" s="146"/>
      <c r="BB30" s="146"/>
      <c r="BC30" s="146"/>
      <c r="BD30" s="146"/>
      <c r="BE30" s="146"/>
      <c r="BF30" s="146"/>
      <c r="BG30" s="146"/>
      <c r="BH30" s="130">
        <f>BH31-BH32</f>
        <v>943115</v>
      </c>
      <c r="BI30" s="130"/>
      <c r="BJ30" s="130"/>
      <c r="BK30" s="130"/>
      <c r="BL30" s="130"/>
      <c r="BM30" s="130"/>
      <c r="BN30" s="130"/>
      <c r="BO30" s="130"/>
      <c r="BP30" s="46"/>
      <c r="BQ30" s="23"/>
      <c r="BR30" s="23"/>
      <c r="BS30" s="23"/>
      <c r="BV30" s="130">
        <f>BV31-BV32</f>
        <v>103791</v>
      </c>
      <c r="BW30" s="130"/>
      <c r="BX30" s="130"/>
      <c r="BY30" s="130"/>
      <c r="BZ30" s="130"/>
      <c r="CA30" s="130"/>
      <c r="CB30" s="130"/>
      <c r="CC30" s="130"/>
      <c r="CD30" s="46"/>
    </row>
    <row r="31" spans="1:82" ht="13.5" customHeight="1">
      <c r="A31" s="234" t="s">
        <v>24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111">
        <v>1011</v>
      </c>
      <c r="AV31" s="111"/>
      <c r="AW31" s="111"/>
      <c r="AX31" s="111"/>
      <c r="AY31" s="146">
        <v>2358153</v>
      </c>
      <c r="AZ31" s="146"/>
      <c r="BA31" s="146"/>
      <c r="BB31" s="146"/>
      <c r="BC31" s="146"/>
      <c r="BD31" s="146"/>
      <c r="BE31" s="146"/>
      <c r="BF31" s="146"/>
      <c r="BG31" s="146"/>
      <c r="BH31" s="130">
        <v>2181180</v>
      </c>
      <c r="BI31" s="130"/>
      <c r="BJ31" s="130"/>
      <c r="BK31" s="130"/>
      <c r="BL31" s="130"/>
      <c r="BM31" s="130"/>
      <c r="BN31" s="130"/>
      <c r="BO31" s="130"/>
      <c r="BP31" s="46"/>
      <c r="BQ31" s="23"/>
      <c r="BR31" s="23"/>
      <c r="BS31" s="23"/>
      <c r="BV31" s="130">
        <v>1527680</v>
      </c>
      <c r="BW31" s="130"/>
      <c r="BX31" s="130"/>
      <c r="BY31" s="130"/>
      <c r="BZ31" s="130"/>
      <c r="CA31" s="130"/>
      <c r="CB31" s="130"/>
      <c r="CC31" s="130"/>
      <c r="CD31" s="46"/>
    </row>
    <row r="32" spans="1:82" ht="13.5" customHeight="1">
      <c r="A32" s="234" t="s">
        <v>28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111">
        <v>1012</v>
      </c>
      <c r="AV32" s="111"/>
      <c r="AW32" s="111"/>
      <c r="AX32" s="111"/>
      <c r="AY32" s="146">
        <v>1410729</v>
      </c>
      <c r="AZ32" s="146"/>
      <c r="BA32" s="146"/>
      <c r="BB32" s="146"/>
      <c r="BC32" s="146"/>
      <c r="BD32" s="146"/>
      <c r="BE32" s="146"/>
      <c r="BF32" s="146"/>
      <c r="BG32" s="146"/>
      <c r="BH32" s="130">
        <v>1238065</v>
      </c>
      <c r="BI32" s="130"/>
      <c r="BJ32" s="130"/>
      <c r="BK32" s="130"/>
      <c r="BL32" s="130"/>
      <c r="BM32" s="130"/>
      <c r="BN32" s="130"/>
      <c r="BO32" s="130"/>
      <c r="BP32" s="46"/>
      <c r="BQ32" s="23"/>
      <c r="BR32" s="23"/>
      <c r="BS32" s="23"/>
      <c r="BV32" s="130">
        <v>1423889</v>
      </c>
      <c r="BW32" s="130"/>
      <c r="BX32" s="130"/>
      <c r="BY32" s="130"/>
      <c r="BZ32" s="130"/>
      <c r="CA32" s="130"/>
      <c r="CB32" s="130"/>
      <c r="CC32" s="130"/>
      <c r="CD32" s="46"/>
    </row>
    <row r="33" spans="1:82" ht="13.5" customHeight="1">
      <c r="A33" s="216" t="s">
        <v>29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111">
        <v>1015</v>
      </c>
      <c r="AV33" s="111"/>
      <c r="AW33" s="111"/>
      <c r="AX33" s="111"/>
      <c r="AY33" s="146" t="s">
        <v>95</v>
      </c>
      <c r="AZ33" s="146"/>
      <c r="BA33" s="146"/>
      <c r="BB33" s="146"/>
      <c r="BC33" s="146"/>
      <c r="BD33" s="146"/>
      <c r="BE33" s="146"/>
      <c r="BF33" s="146"/>
      <c r="BG33" s="146"/>
      <c r="BH33" s="130" t="s">
        <v>95</v>
      </c>
      <c r="BI33" s="130"/>
      <c r="BJ33" s="130"/>
      <c r="BK33" s="130"/>
      <c r="BL33" s="130"/>
      <c r="BM33" s="130"/>
      <c r="BN33" s="130"/>
      <c r="BO33" s="130"/>
      <c r="BP33" s="46"/>
      <c r="BQ33" s="23"/>
      <c r="BR33" s="23"/>
      <c r="BS33" s="23"/>
      <c r="BV33" s="130" t="s">
        <v>95</v>
      </c>
      <c r="BW33" s="130"/>
      <c r="BX33" s="130"/>
      <c r="BY33" s="130"/>
      <c r="BZ33" s="130"/>
      <c r="CA33" s="130"/>
      <c r="CB33" s="130"/>
      <c r="CC33" s="130"/>
      <c r="CD33" s="46"/>
    </row>
    <row r="34" spans="1:82" ht="13.5" customHeight="1">
      <c r="A34" s="234" t="s">
        <v>24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111">
        <v>1016</v>
      </c>
      <c r="AV34" s="111"/>
      <c r="AW34" s="111"/>
      <c r="AX34" s="111"/>
      <c r="AY34" s="146" t="s">
        <v>95</v>
      </c>
      <c r="AZ34" s="146"/>
      <c r="BA34" s="146"/>
      <c r="BB34" s="146"/>
      <c r="BC34" s="146"/>
      <c r="BD34" s="146"/>
      <c r="BE34" s="146"/>
      <c r="BF34" s="146"/>
      <c r="BG34" s="146"/>
      <c r="BH34" s="130" t="s">
        <v>95</v>
      </c>
      <c r="BI34" s="130"/>
      <c r="BJ34" s="130"/>
      <c r="BK34" s="130"/>
      <c r="BL34" s="130"/>
      <c r="BM34" s="130"/>
      <c r="BN34" s="130"/>
      <c r="BO34" s="130"/>
      <c r="BP34" s="46"/>
      <c r="BQ34" s="23"/>
      <c r="BR34" s="23"/>
      <c r="BS34" s="23"/>
      <c r="BV34" s="130" t="s">
        <v>95</v>
      </c>
      <c r="BW34" s="130"/>
      <c r="BX34" s="130"/>
      <c r="BY34" s="130"/>
      <c r="BZ34" s="130"/>
      <c r="CA34" s="130"/>
      <c r="CB34" s="130"/>
      <c r="CC34" s="130"/>
      <c r="CD34" s="46"/>
    </row>
    <row r="35" spans="1:82" ht="13.5" customHeight="1">
      <c r="A35" s="234" t="s">
        <v>28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111">
        <v>1017</v>
      </c>
      <c r="AV35" s="111"/>
      <c r="AW35" s="111"/>
      <c r="AX35" s="111"/>
      <c r="AY35" s="146" t="s">
        <v>95</v>
      </c>
      <c r="AZ35" s="146"/>
      <c r="BA35" s="146"/>
      <c r="BB35" s="146"/>
      <c r="BC35" s="146"/>
      <c r="BD35" s="146"/>
      <c r="BE35" s="146"/>
      <c r="BF35" s="146"/>
      <c r="BG35" s="146"/>
      <c r="BH35" s="130" t="s">
        <v>95</v>
      </c>
      <c r="BI35" s="130"/>
      <c r="BJ35" s="130"/>
      <c r="BK35" s="130"/>
      <c r="BL35" s="130"/>
      <c r="BM35" s="130"/>
      <c r="BN35" s="130"/>
      <c r="BO35" s="130"/>
      <c r="BP35" s="46"/>
      <c r="BQ35" s="23"/>
      <c r="BR35" s="23"/>
      <c r="BS35" s="23"/>
      <c r="BV35" s="130" t="s">
        <v>95</v>
      </c>
      <c r="BW35" s="130"/>
      <c r="BX35" s="130"/>
      <c r="BY35" s="130"/>
      <c r="BZ35" s="130"/>
      <c r="CA35" s="130"/>
      <c r="CB35" s="130"/>
      <c r="CC35" s="130"/>
      <c r="CD35" s="46"/>
    </row>
    <row r="36" spans="1:82" ht="13.5" customHeight="1">
      <c r="A36" s="242" t="s">
        <v>30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111">
        <v>1020</v>
      </c>
      <c r="AV36" s="111"/>
      <c r="AW36" s="111"/>
      <c r="AX36" s="111"/>
      <c r="AY36" s="146" t="s">
        <v>95</v>
      </c>
      <c r="AZ36" s="146"/>
      <c r="BA36" s="146"/>
      <c r="BB36" s="146"/>
      <c r="BC36" s="146"/>
      <c r="BD36" s="146"/>
      <c r="BE36" s="146"/>
      <c r="BF36" s="146"/>
      <c r="BG36" s="146"/>
      <c r="BH36" s="130" t="s">
        <v>95</v>
      </c>
      <c r="BI36" s="130"/>
      <c r="BJ36" s="130"/>
      <c r="BK36" s="130"/>
      <c r="BL36" s="130"/>
      <c r="BM36" s="130"/>
      <c r="BN36" s="130"/>
      <c r="BO36" s="130"/>
      <c r="BP36" s="46"/>
      <c r="BQ36" s="23"/>
      <c r="BR36" s="23"/>
      <c r="BS36" s="23"/>
      <c r="BV36" s="130" t="s">
        <v>95</v>
      </c>
      <c r="BW36" s="130"/>
      <c r="BX36" s="130"/>
      <c r="BY36" s="130"/>
      <c r="BZ36" s="130"/>
      <c r="CA36" s="130"/>
      <c r="CB36" s="130"/>
      <c r="CC36" s="130"/>
      <c r="CD36" s="46"/>
    </row>
    <row r="37" spans="1:82" ht="13.5" customHeight="1">
      <c r="A37" s="234" t="s">
        <v>24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111">
        <v>1021</v>
      </c>
      <c r="AV37" s="111"/>
      <c r="AW37" s="111"/>
      <c r="AX37" s="111"/>
      <c r="AY37" s="146" t="s">
        <v>95</v>
      </c>
      <c r="AZ37" s="146"/>
      <c r="BA37" s="146"/>
      <c r="BB37" s="146"/>
      <c r="BC37" s="146"/>
      <c r="BD37" s="146"/>
      <c r="BE37" s="146"/>
      <c r="BF37" s="146"/>
      <c r="BG37" s="146"/>
      <c r="BH37" s="130" t="s">
        <v>95</v>
      </c>
      <c r="BI37" s="130"/>
      <c r="BJ37" s="130"/>
      <c r="BK37" s="130"/>
      <c r="BL37" s="130"/>
      <c r="BM37" s="130"/>
      <c r="BN37" s="130"/>
      <c r="BO37" s="130"/>
      <c r="BP37" s="60"/>
      <c r="BQ37" s="23"/>
      <c r="BR37" s="23"/>
      <c r="BS37" s="23"/>
      <c r="BV37" s="130" t="s">
        <v>95</v>
      </c>
      <c r="BW37" s="130"/>
      <c r="BX37" s="130"/>
      <c r="BY37" s="130"/>
      <c r="BZ37" s="130"/>
      <c r="CA37" s="130"/>
      <c r="CB37" s="130"/>
      <c r="CC37" s="130"/>
      <c r="CD37" s="60"/>
    </row>
    <row r="38" spans="1:82" ht="13.5" customHeight="1">
      <c r="A38" s="234" t="s">
        <v>25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111">
        <v>1022</v>
      </c>
      <c r="AV38" s="111"/>
      <c r="AW38" s="111"/>
      <c r="AX38" s="111"/>
      <c r="AY38" s="146" t="s">
        <v>95</v>
      </c>
      <c r="AZ38" s="146"/>
      <c r="BA38" s="146"/>
      <c r="BB38" s="146"/>
      <c r="BC38" s="146"/>
      <c r="BD38" s="146"/>
      <c r="BE38" s="146"/>
      <c r="BF38" s="146"/>
      <c r="BG38" s="146"/>
      <c r="BH38" s="130" t="s">
        <v>95</v>
      </c>
      <c r="BI38" s="130"/>
      <c r="BJ38" s="130"/>
      <c r="BK38" s="130"/>
      <c r="BL38" s="130"/>
      <c r="BM38" s="130"/>
      <c r="BN38" s="130"/>
      <c r="BO38" s="130"/>
      <c r="BP38" s="60"/>
      <c r="BQ38" s="23"/>
      <c r="BR38" s="23"/>
      <c r="BS38" s="23"/>
      <c r="BV38" s="130" t="s">
        <v>95</v>
      </c>
      <c r="BW38" s="130"/>
      <c r="BX38" s="130"/>
      <c r="BY38" s="130"/>
      <c r="BZ38" s="130"/>
      <c r="CA38" s="130"/>
      <c r="CB38" s="130"/>
      <c r="CC38" s="130"/>
      <c r="CD38" s="60"/>
    </row>
    <row r="39" spans="1:82" ht="13.5" customHeight="1">
      <c r="A39" s="235" t="s">
        <v>160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59"/>
      <c r="AO39" s="59"/>
      <c r="AP39" s="59"/>
      <c r="AQ39" s="59"/>
      <c r="AR39" s="59"/>
      <c r="AS39" s="59"/>
      <c r="AT39" s="58"/>
      <c r="AU39" s="266">
        <v>1030</v>
      </c>
      <c r="AV39" s="267"/>
      <c r="AW39" s="267"/>
      <c r="AX39" s="268"/>
      <c r="AY39" s="202"/>
      <c r="AZ39" s="66"/>
      <c r="BA39" s="66"/>
      <c r="BB39" s="66"/>
      <c r="BC39" s="66"/>
      <c r="BD39" s="66"/>
      <c r="BE39" s="66"/>
      <c r="BF39" s="66"/>
      <c r="BG39" s="67"/>
      <c r="BH39" s="32"/>
      <c r="BI39" s="57"/>
      <c r="BJ39" s="65"/>
      <c r="BK39" s="66"/>
      <c r="BL39" s="66"/>
      <c r="BM39" s="66"/>
      <c r="BN39" s="66"/>
      <c r="BO39" s="67"/>
      <c r="BP39" s="56"/>
      <c r="BQ39" s="23"/>
      <c r="BR39" s="23"/>
      <c r="BS39" s="23"/>
      <c r="BV39" s="65"/>
      <c r="BW39" s="66"/>
      <c r="BX39" s="66"/>
      <c r="BY39" s="66"/>
      <c r="BZ39" s="66"/>
      <c r="CA39" s="67"/>
      <c r="CB39" s="65"/>
      <c r="CC39" s="66"/>
      <c r="CD39" s="56"/>
    </row>
    <row r="40" spans="1:82" ht="13.5" customHeight="1">
      <c r="A40" s="237" t="s">
        <v>102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55"/>
      <c r="AO40" s="55"/>
      <c r="AP40" s="55"/>
      <c r="AQ40" s="55"/>
      <c r="AR40" s="55"/>
      <c r="AS40" s="55"/>
      <c r="AT40" s="54"/>
      <c r="AU40" s="280"/>
      <c r="AV40" s="281"/>
      <c r="AW40" s="281"/>
      <c r="AX40" s="282"/>
      <c r="AY40" s="210"/>
      <c r="AZ40" s="211"/>
      <c r="BA40" s="211"/>
      <c r="BB40" s="211"/>
      <c r="BC40" s="211"/>
      <c r="BD40" s="211"/>
      <c r="BE40" s="211"/>
      <c r="BF40" s="211"/>
      <c r="BG40" s="212"/>
      <c r="BH40" s="52"/>
      <c r="BI40" s="53"/>
      <c r="BJ40" s="68"/>
      <c r="BK40" s="69"/>
      <c r="BL40" s="69"/>
      <c r="BM40" s="69"/>
      <c r="BN40" s="69"/>
      <c r="BO40" s="70"/>
      <c r="BP40" s="46"/>
      <c r="BQ40" s="23"/>
      <c r="BR40" s="23"/>
      <c r="BS40" s="23"/>
      <c r="BV40" s="68"/>
      <c r="BW40" s="69"/>
      <c r="BX40" s="69"/>
      <c r="BY40" s="69"/>
      <c r="BZ40" s="69"/>
      <c r="CA40" s="70"/>
      <c r="CB40" s="68"/>
      <c r="CC40" s="69"/>
      <c r="CD40" s="46"/>
    </row>
    <row r="41" spans="1:82" ht="13.5" customHeight="1">
      <c r="A41" s="239" t="s">
        <v>103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51"/>
      <c r="AO41" s="51"/>
      <c r="AP41" s="51"/>
      <c r="AQ41" s="51"/>
      <c r="AR41" s="51"/>
      <c r="AS41" s="51"/>
      <c r="AT41" s="50"/>
      <c r="AU41" s="269"/>
      <c r="AV41" s="270"/>
      <c r="AW41" s="270"/>
      <c r="AX41" s="271"/>
      <c r="AY41" s="207">
        <v>8170</v>
      </c>
      <c r="AZ41" s="213"/>
      <c r="BA41" s="213"/>
      <c r="BB41" s="213"/>
      <c r="BC41" s="213"/>
      <c r="BD41" s="213"/>
      <c r="BE41" s="213"/>
      <c r="BF41" s="213"/>
      <c r="BG41" s="214"/>
      <c r="BH41" s="43"/>
      <c r="BI41" s="42"/>
      <c r="BJ41" s="74">
        <v>8170</v>
      </c>
      <c r="BK41" s="75"/>
      <c r="BL41" s="75"/>
      <c r="BM41" s="75"/>
      <c r="BN41" s="75"/>
      <c r="BO41" s="215"/>
      <c r="BP41" s="46"/>
      <c r="BQ41" s="23"/>
      <c r="BR41" s="23"/>
      <c r="BS41" s="23"/>
      <c r="BV41" s="71">
        <v>235355</v>
      </c>
      <c r="BW41" s="72"/>
      <c r="BX41" s="72">
        <v>235355</v>
      </c>
      <c r="BY41" s="72"/>
      <c r="BZ41" s="72"/>
      <c r="CA41" s="73"/>
      <c r="CB41" s="74"/>
      <c r="CC41" s="75"/>
      <c r="CD41" s="46"/>
    </row>
    <row r="42" spans="1:82" ht="13.5" customHeight="1">
      <c r="A42" s="241" t="s">
        <v>31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111">
        <v>1035</v>
      </c>
      <c r="AV42" s="111"/>
      <c r="AW42" s="111"/>
      <c r="AX42" s="111"/>
      <c r="AY42" s="146">
        <f>57430+50</f>
        <v>57480</v>
      </c>
      <c r="AZ42" s="146"/>
      <c r="BA42" s="146"/>
      <c r="BB42" s="146"/>
      <c r="BC42" s="146"/>
      <c r="BD42" s="146"/>
      <c r="BE42" s="146"/>
      <c r="BF42" s="146"/>
      <c r="BG42" s="146"/>
      <c r="BH42" s="76">
        <v>57530</v>
      </c>
      <c r="BI42" s="76"/>
      <c r="BJ42" s="76"/>
      <c r="BK42" s="76"/>
      <c r="BL42" s="76"/>
      <c r="BM42" s="76"/>
      <c r="BN42" s="76"/>
      <c r="BO42" s="76"/>
      <c r="BP42" s="46"/>
      <c r="BQ42" s="23"/>
      <c r="BR42" s="23"/>
      <c r="BS42" s="23"/>
      <c r="BV42" s="76">
        <v>302536</v>
      </c>
      <c r="BW42" s="76"/>
      <c r="BX42" s="76"/>
      <c r="BY42" s="76"/>
      <c r="BZ42" s="76"/>
      <c r="CA42" s="76"/>
      <c r="CB42" s="76"/>
      <c r="CC42" s="76"/>
      <c r="CD42" s="46"/>
    </row>
    <row r="43" spans="1:82" ht="13.5" customHeight="1">
      <c r="A43" s="216" t="s">
        <v>32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111">
        <v>1040</v>
      </c>
      <c r="AV43" s="111"/>
      <c r="AW43" s="111"/>
      <c r="AX43" s="111"/>
      <c r="AY43" s="146">
        <f>155-50</f>
        <v>105</v>
      </c>
      <c r="AZ43" s="146"/>
      <c r="BA43" s="146"/>
      <c r="BB43" s="146"/>
      <c r="BC43" s="146"/>
      <c r="BD43" s="146"/>
      <c r="BE43" s="146"/>
      <c r="BF43" s="146"/>
      <c r="BG43" s="146"/>
      <c r="BH43" s="76">
        <v>24</v>
      </c>
      <c r="BI43" s="76"/>
      <c r="BJ43" s="76"/>
      <c r="BK43" s="76"/>
      <c r="BL43" s="76"/>
      <c r="BM43" s="76"/>
      <c r="BN43" s="76"/>
      <c r="BO43" s="76"/>
      <c r="BP43" s="46"/>
      <c r="BQ43" s="23"/>
      <c r="BR43" s="23"/>
      <c r="BS43" s="23"/>
      <c r="BV43" s="76">
        <v>109</v>
      </c>
      <c r="BW43" s="76"/>
      <c r="BX43" s="76"/>
      <c r="BY43" s="76"/>
      <c r="BZ43" s="76"/>
      <c r="CA43" s="76"/>
      <c r="CB43" s="76"/>
      <c r="CC43" s="76"/>
      <c r="CD43" s="46"/>
    </row>
    <row r="44" spans="1:82" ht="13.5" customHeight="1">
      <c r="A44" s="216" t="s">
        <v>33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111">
        <v>1045</v>
      </c>
      <c r="AV44" s="111"/>
      <c r="AW44" s="111"/>
      <c r="AX44" s="111"/>
      <c r="AY44" s="146" t="s">
        <v>95</v>
      </c>
      <c r="AZ44" s="146"/>
      <c r="BA44" s="146"/>
      <c r="BB44" s="146"/>
      <c r="BC44" s="146"/>
      <c r="BD44" s="146"/>
      <c r="BE44" s="146"/>
      <c r="BF44" s="146"/>
      <c r="BG44" s="146"/>
      <c r="BH44" s="76" t="s">
        <v>228</v>
      </c>
      <c r="BI44" s="76"/>
      <c r="BJ44" s="76"/>
      <c r="BK44" s="76"/>
      <c r="BL44" s="76"/>
      <c r="BM44" s="76"/>
      <c r="BN44" s="76"/>
      <c r="BO44" s="76"/>
      <c r="BP44" s="46"/>
      <c r="BQ44" s="23"/>
      <c r="BR44" s="23"/>
      <c r="BS44" s="23"/>
      <c r="BV44" s="76">
        <v>165</v>
      </c>
      <c r="BW44" s="76"/>
      <c r="BX44" s="76"/>
      <c r="BY44" s="76"/>
      <c r="BZ44" s="76"/>
      <c r="CA44" s="76"/>
      <c r="CB44" s="76"/>
      <c r="CC44" s="76"/>
      <c r="CD44" s="46"/>
    </row>
    <row r="45" spans="1:82" ht="13.5" customHeight="1">
      <c r="A45" s="216" t="s">
        <v>83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111">
        <v>1055</v>
      </c>
      <c r="AV45" s="111"/>
      <c r="AW45" s="111"/>
      <c r="AX45" s="111"/>
      <c r="AY45" s="146" t="s">
        <v>95</v>
      </c>
      <c r="AZ45" s="146"/>
      <c r="BA45" s="146"/>
      <c r="BB45" s="146"/>
      <c r="BC45" s="146"/>
      <c r="BD45" s="146"/>
      <c r="BE45" s="146"/>
      <c r="BF45" s="146"/>
      <c r="BG45" s="146"/>
      <c r="BH45" s="76" t="s">
        <v>95</v>
      </c>
      <c r="BI45" s="76"/>
      <c r="BJ45" s="76"/>
      <c r="BK45" s="76"/>
      <c r="BL45" s="76"/>
      <c r="BM45" s="76"/>
      <c r="BN45" s="76"/>
      <c r="BO45" s="76"/>
      <c r="BP45" s="46"/>
      <c r="BQ45" s="23"/>
      <c r="BR45" s="23"/>
      <c r="BS45" s="23"/>
      <c r="BV45" s="76" t="s">
        <v>95</v>
      </c>
      <c r="BW45" s="76"/>
      <c r="BX45" s="76"/>
      <c r="BY45" s="76"/>
      <c r="BZ45" s="76"/>
      <c r="CA45" s="76"/>
      <c r="CB45" s="76"/>
      <c r="CC45" s="76"/>
      <c r="CD45" s="46"/>
    </row>
    <row r="46" spans="1:82" ht="13.5" customHeight="1">
      <c r="A46" s="216" t="s">
        <v>94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111">
        <v>1060</v>
      </c>
      <c r="AV46" s="111"/>
      <c r="AW46" s="111"/>
      <c r="AX46" s="111"/>
      <c r="AY46" s="146" t="s">
        <v>95</v>
      </c>
      <c r="AZ46" s="146"/>
      <c r="BA46" s="146"/>
      <c r="BB46" s="146"/>
      <c r="BC46" s="146"/>
      <c r="BD46" s="146"/>
      <c r="BE46" s="146"/>
      <c r="BF46" s="146"/>
      <c r="BG46" s="146"/>
      <c r="BH46" s="76" t="s">
        <v>95</v>
      </c>
      <c r="BI46" s="76"/>
      <c r="BJ46" s="76"/>
      <c r="BK46" s="76"/>
      <c r="BL46" s="76"/>
      <c r="BM46" s="76"/>
      <c r="BN46" s="76"/>
      <c r="BO46" s="76"/>
      <c r="BP46" s="46"/>
      <c r="BQ46" s="23"/>
      <c r="BR46" s="23"/>
      <c r="BS46" s="23"/>
      <c r="BV46" s="76" t="s">
        <v>95</v>
      </c>
      <c r="BW46" s="76"/>
      <c r="BX46" s="76"/>
      <c r="BY46" s="76"/>
      <c r="BZ46" s="76"/>
      <c r="CA46" s="76"/>
      <c r="CB46" s="76"/>
      <c r="CC46" s="76"/>
      <c r="CD46" s="46"/>
    </row>
    <row r="47" spans="1:82" ht="13.5" customHeight="1">
      <c r="A47" s="191" t="s">
        <v>93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29"/>
      <c r="AO47" s="29"/>
      <c r="AP47" s="29"/>
      <c r="AQ47" s="29"/>
      <c r="AR47" s="29"/>
      <c r="AS47" s="29"/>
      <c r="AT47" s="31"/>
      <c r="AU47" s="111">
        <v>1065</v>
      </c>
      <c r="AV47" s="111"/>
      <c r="AW47" s="111"/>
      <c r="AX47" s="111"/>
      <c r="AY47" s="146" t="s">
        <v>95</v>
      </c>
      <c r="AZ47" s="146"/>
      <c r="BA47" s="146"/>
      <c r="BB47" s="146"/>
      <c r="BC47" s="146"/>
      <c r="BD47" s="146"/>
      <c r="BE47" s="146"/>
      <c r="BF47" s="146"/>
      <c r="BG47" s="146"/>
      <c r="BH47" s="76" t="s">
        <v>95</v>
      </c>
      <c r="BI47" s="76"/>
      <c r="BJ47" s="76"/>
      <c r="BK47" s="76"/>
      <c r="BL47" s="76"/>
      <c r="BM47" s="76"/>
      <c r="BN47" s="76"/>
      <c r="BO47" s="76"/>
      <c r="BP47" s="46"/>
      <c r="BQ47" s="23"/>
      <c r="BR47" s="23"/>
      <c r="BS47" s="23"/>
      <c r="BV47" s="76" t="s">
        <v>95</v>
      </c>
      <c r="BW47" s="76"/>
      <c r="BX47" s="76"/>
      <c r="BY47" s="76"/>
      <c r="BZ47" s="76"/>
      <c r="CA47" s="76"/>
      <c r="CB47" s="76"/>
      <c r="CC47" s="76"/>
      <c r="CD47" s="46"/>
    </row>
    <row r="48" spans="1:82" ht="13.5" customHeight="1">
      <c r="A48" s="191" t="s">
        <v>34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6"/>
      <c r="AU48" s="277">
        <v>1090</v>
      </c>
      <c r="AV48" s="278"/>
      <c r="AW48" s="278"/>
      <c r="AX48" s="279"/>
      <c r="AY48" s="140">
        <v>64916</v>
      </c>
      <c r="AZ48" s="203"/>
      <c r="BA48" s="203"/>
      <c r="BB48" s="203"/>
      <c r="BC48" s="203"/>
      <c r="BD48" s="203"/>
      <c r="BE48" s="203"/>
      <c r="BF48" s="203"/>
      <c r="BG48" s="204"/>
      <c r="BH48" s="127">
        <v>65271</v>
      </c>
      <c r="BI48" s="84"/>
      <c r="BJ48" s="84"/>
      <c r="BK48" s="84"/>
      <c r="BL48" s="84"/>
      <c r="BM48" s="84"/>
      <c r="BN48" s="84"/>
      <c r="BO48" s="128"/>
      <c r="BP48" s="46"/>
      <c r="BQ48" s="23"/>
      <c r="BR48" s="23"/>
      <c r="BS48" s="23"/>
      <c r="BV48" s="127">
        <v>57462</v>
      </c>
      <c r="BW48" s="84"/>
      <c r="BX48" s="84"/>
      <c r="BY48" s="84"/>
      <c r="BZ48" s="84"/>
      <c r="CA48" s="84"/>
      <c r="CB48" s="84"/>
      <c r="CC48" s="128"/>
      <c r="CD48" s="46"/>
    </row>
    <row r="49" spans="1:82" ht="13.5" customHeight="1">
      <c r="A49" s="233" t="s">
        <v>35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111">
        <v>1095</v>
      </c>
      <c r="AV49" s="111"/>
      <c r="AW49" s="111"/>
      <c r="AX49" s="111"/>
      <c r="AY49" s="129">
        <f>AY25+AY30+AY41+AY42+AY43+AY48</f>
        <v>1454963</v>
      </c>
      <c r="AZ49" s="129"/>
      <c r="BA49" s="129"/>
      <c r="BB49" s="129"/>
      <c r="BC49" s="129"/>
      <c r="BD49" s="129"/>
      <c r="BE49" s="129"/>
      <c r="BF49" s="129"/>
      <c r="BG49" s="129"/>
      <c r="BH49" s="129">
        <f>BH25+BH30+BJ41+BH42+BH43+BH48</f>
        <v>1400367</v>
      </c>
      <c r="BI49" s="129"/>
      <c r="BJ49" s="129"/>
      <c r="BK49" s="129"/>
      <c r="BL49" s="129"/>
      <c r="BM49" s="129"/>
      <c r="BN49" s="129"/>
      <c r="BO49" s="129"/>
      <c r="BP49" s="129"/>
      <c r="BQ49" s="23"/>
      <c r="BR49" s="23"/>
      <c r="BS49" s="23"/>
      <c r="BV49" s="129">
        <f>BV25+BV29+BV30+BX41+BV42+BV43+BV44+BV48</f>
        <v>2193768</v>
      </c>
      <c r="BW49" s="129"/>
      <c r="BX49" s="129"/>
      <c r="BY49" s="129"/>
      <c r="BZ49" s="129"/>
      <c r="CA49" s="129"/>
      <c r="CB49" s="129"/>
      <c r="CC49" s="129"/>
      <c r="CD49" s="129"/>
    </row>
    <row r="50" spans="1:82" ht="13.5" customHeight="1">
      <c r="A50" s="147" t="s">
        <v>36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9"/>
      <c r="AU50" s="266">
        <v>1100</v>
      </c>
      <c r="AV50" s="267"/>
      <c r="AW50" s="267"/>
      <c r="AX50" s="268"/>
      <c r="AY50" s="225">
        <f>AY52+AY53+AY54+AY55</f>
        <v>58714</v>
      </c>
      <c r="AZ50" s="226"/>
      <c r="BA50" s="226"/>
      <c r="BB50" s="226"/>
      <c r="BC50" s="226"/>
      <c r="BD50" s="226"/>
      <c r="BE50" s="226"/>
      <c r="BF50" s="226"/>
      <c r="BG50" s="227"/>
      <c r="BH50" s="119">
        <f>BJ52+BJ53+BJ54+BJ55</f>
        <v>65833</v>
      </c>
      <c r="BI50" s="120"/>
      <c r="BJ50" s="120"/>
      <c r="BK50" s="120"/>
      <c r="BL50" s="120"/>
      <c r="BM50" s="120"/>
      <c r="BN50" s="120"/>
      <c r="BO50" s="121"/>
      <c r="BP50" s="49"/>
      <c r="BQ50" s="23"/>
      <c r="BR50" s="23"/>
      <c r="BS50" s="23"/>
      <c r="BV50" s="119">
        <v>156701</v>
      </c>
      <c r="BW50" s="120"/>
      <c r="BX50" s="120"/>
      <c r="BY50" s="120"/>
      <c r="BZ50" s="120"/>
      <c r="CA50" s="120"/>
      <c r="CB50" s="120"/>
      <c r="CC50" s="121"/>
      <c r="CD50" s="49"/>
    </row>
    <row r="51" spans="1:82" ht="13.5" customHeight="1">
      <c r="A51" s="160" t="s">
        <v>37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2"/>
      <c r="AU51" s="269"/>
      <c r="AV51" s="270"/>
      <c r="AW51" s="270"/>
      <c r="AX51" s="271"/>
      <c r="AY51" s="228"/>
      <c r="AZ51" s="229"/>
      <c r="BA51" s="229"/>
      <c r="BB51" s="229"/>
      <c r="BC51" s="229"/>
      <c r="BD51" s="229"/>
      <c r="BE51" s="229"/>
      <c r="BF51" s="229"/>
      <c r="BG51" s="230"/>
      <c r="BH51" s="74"/>
      <c r="BI51" s="122"/>
      <c r="BJ51" s="122"/>
      <c r="BK51" s="122"/>
      <c r="BL51" s="122"/>
      <c r="BM51" s="122"/>
      <c r="BN51" s="122"/>
      <c r="BO51" s="123"/>
      <c r="BP51" s="46"/>
      <c r="BQ51" s="23"/>
      <c r="BR51" s="23"/>
      <c r="BS51" s="23"/>
      <c r="BV51" s="74"/>
      <c r="BW51" s="122"/>
      <c r="BX51" s="122"/>
      <c r="BY51" s="122"/>
      <c r="BZ51" s="122"/>
      <c r="CA51" s="122"/>
      <c r="CB51" s="122"/>
      <c r="CC51" s="123"/>
      <c r="CD51" s="46"/>
    </row>
    <row r="52" spans="1:82" ht="13.5" customHeight="1">
      <c r="A52" s="191" t="s">
        <v>96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27"/>
      <c r="AO52" s="27"/>
      <c r="AP52" s="27"/>
      <c r="AQ52" s="27"/>
      <c r="AR52" s="27"/>
      <c r="AS52" s="27"/>
      <c r="AT52" s="30"/>
      <c r="AU52" s="222">
        <v>1101</v>
      </c>
      <c r="AV52" s="223"/>
      <c r="AW52" s="223"/>
      <c r="AX52" s="224"/>
      <c r="AY52" s="140">
        <f>31888</f>
        <v>31888</v>
      </c>
      <c r="AZ52" s="141"/>
      <c r="BA52" s="141"/>
      <c r="BB52" s="141"/>
      <c r="BC52" s="141"/>
      <c r="BD52" s="141"/>
      <c r="BE52" s="141"/>
      <c r="BF52" s="141"/>
      <c r="BG52" s="142"/>
      <c r="BH52" s="43"/>
      <c r="BI52" s="42"/>
      <c r="BJ52" s="124">
        <v>29206</v>
      </c>
      <c r="BK52" s="125"/>
      <c r="BL52" s="125"/>
      <c r="BM52" s="125"/>
      <c r="BN52" s="125"/>
      <c r="BO52" s="126"/>
      <c r="BP52" s="46"/>
      <c r="BQ52" s="23"/>
      <c r="BR52" s="23"/>
      <c r="BS52" s="23"/>
      <c r="BV52" s="43">
        <v>30450</v>
      </c>
      <c r="BW52" s="42"/>
      <c r="BX52" s="124">
        <v>30450</v>
      </c>
      <c r="BY52" s="125"/>
      <c r="BZ52" s="125"/>
      <c r="CA52" s="125"/>
      <c r="CB52" s="125"/>
      <c r="CC52" s="126"/>
      <c r="CD52" s="46"/>
    </row>
    <row r="53" spans="1:82" ht="13.5" customHeight="1">
      <c r="A53" s="191" t="s">
        <v>97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27"/>
      <c r="AO53" s="27"/>
      <c r="AP53" s="27"/>
      <c r="AQ53" s="27"/>
      <c r="AR53" s="27"/>
      <c r="AS53" s="27"/>
      <c r="AT53" s="30"/>
      <c r="AU53" s="222">
        <v>1102</v>
      </c>
      <c r="AV53" s="223"/>
      <c r="AW53" s="223"/>
      <c r="AX53" s="224"/>
      <c r="AY53" s="140">
        <v>26312</v>
      </c>
      <c r="AZ53" s="141"/>
      <c r="BA53" s="141"/>
      <c r="BB53" s="141"/>
      <c r="BC53" s="141"/>
      <c r="BD53" s="141"/>
      <c r="BE53" s="141"/>
      <c r="BF53" s="141"/>
      <c r="BG53" s="142"/>
      <c r="BH53" s="43"/>
      <c r="BI53" s="42"/>
      <c r="BJ53" s="124">
        <v>28147</v>
      </c>
      <c r="BK53" s="125"/>
      <c r="BL53" s="125"/>
      <c r="BM53" s="125"/>
      <c r="BN53" s="125"/>
      <c r="BO53" s="126"/>
      <c r="BP53" s="46"/>
      <c r="BQ53" s="23"/>
      <c r="BR53" s="23"/>
      <c r="BS53" s="23"/>
      <c r="BV53" s="43"/>
      <c r="BW53" s="42"/>
      <c r="BX53" s="124">
        <v>120653</v>
      </c>
      <c r="BY53" s="125"/>
      <c r="BZ53" s="125"/>
      <c r="CA53" s="125"/>
      <c r="CB53" s="125"/>
      <c r="CC53" s="126"/>
      <c r="CD53" s="46"/>
    </row>
    <row r="54" spans="1:82" ht="13.5" customHeight="1">
      <c r="A54" s="191" t="s">
        <v>98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27"/>
      <c r="AO54" s="27"/>
      <c r="AP54" s="27"/>
      <c r="AQ54" s="27"/>
      <c r="AR54" s="27"/>
      <c r="AS54" s="27"/>
      <c r="AT54" s="30"/>
      <c r="AU54" s="222">
        <v>1103</v>
      </c>
      <c r="AV54" s="223"/>
      <c r="AW54" s="223"/>
      <c r="AX54" s="224"/>
      <c r="AY54" s="140">
        <v>215</v>
      </c>
      <c r="AZ54" s="141"/>
      <c r="BA54" s="141"/>
      <c r="BB54" s="141"/>
      <c r="BC54" s="141"/>
      <c r="BD54" s="141"/>
      <c r="BE54" s="141"/>
      <c r="BF54" s="141"/>
      <c r="BG54" s="142"/>
      <c r="BH54" s="43"/>
      <c r="BI54" s="42"/>
      <c r="BJ54" s="124">
        <v>6750</v>
      </c>
      <c r="BK54" s="125"/>
      <c r="BL54" s="125"/>
      <c r="BM54" s="125"/>
      <c r="BN54" s="125"/>
      <c r="BO54" s="126"/>
      <c r="BP54" s="46"/>
      <c r="BQ54" s="23"/>
      <c r="BR54" s="23"/>
      <c r="BS54" s="23"/>
      <c r="BV54" s="43"/>
      <c r="BW54" s="42"/>
      <c r="BX54" s="124">
        <v>254</v>
      </c>
      <c r="BY54" s="125"/>
      <c r="BZ54" s="125"/>
      <c r="CA54" s="125"/>
      <c r="CB54" s="125"/>
      <c r="CC54" s="126"/>
      <c r="CD54" s="46"/>
    </row>
    <row r="55" spans="1:82" ht="13.5" customHeight="1">
      <c r="A55" s="191" t="s">
        <v>99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27"/>
      <c r="AO55" s="27"/>
      <c r="AP55" s="27"/>
      <c r="AQ55" s="27"/>
      <c r="AR55" s="27"/>
      <c r="AS55" s="27"/>
      <c r="AT55" s="30"/>
      <c r="AU55" s="222">
        <v>1104</v>
      </c>
      <c r="AV55" s="223"/>
      <c r="AW55" s="223"/>
      <c r="AX55" s="224"/>
      <c r="AY55" s="140">
        <v>299</v>
      </c>
      <c r="AZ55" s="141"/>
      <c r="BA55" s="141"/>
      <c r="BB55" s="141"/>
      <c r="BC55" s="141"/>
      <c r="BD55" s="141"/>
      <c r="BE55" s="141"/>
      <c r="BF55" s="141"/>
      <c r="BG55" s="142"/>
      <c r="BH55" s="43"/>
      <c r="BI55" s="42"/>
      <c r="BJ55" s="124">
        <v>1730</v>
      </c>
      <c r="BK55" s="125"/>
      <c r="BL55" s="125"/>
      <c r="BM55" s="125"/>
      <c r="BN55" s="125"/>
      <c r="BO55" s="126"/>
      <c r="BP55" s="46"/>
      <c r="BQ55" s="23"/>
      <c r="BR55" s="23"/>
      <c r="BS55" s="23"/>
      <c r="BV55" s="43"/>
      <c r="BW55" s="42"/>
      <c r="BX55" s="124">
        <v>5344</v>
      </c>
      <c r="BY55" s="125"/>
      <c r="BZ55" s="125"/>
      <c r="CA55" s="125"/>
      <c r="CB55" s="125"/>
      <c r="CC55" s="126"/>
      <c r="CD55" s="46"/>
    </row>
    <row r="56" spans="1:82" ht="13.5" customHeight="1">
      <c r="A56" s="241" t="s">
        <v>38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111">
        <v>1110</v>
      </c>
      <c r="AV56" s="111"/>
      <c r="AW56" s="111"/>
      <c r="AX56" s="111"/>
      <c r="AY56" s="140" t="s">
        <v>95</v>
      </c>
      <c r="AZ56" s="141"/>
      <c r="BA56" s="141"/>
      <c r="BB56" s="141"/>
      <c r="BC56" s="141"/>
      <c r="BD56" s="141"/>
      <c r="BE56" s="141"/>
      <c r="BF56" s="141"/>
      <c r="BG56" s="142"/>
      <c r="BH56" s="76" t="s">
        <v>95</v>
      </c>
      <c r="BI56" s="76"/>
      <c r="BJ56" s="76"/>
      <c r="BK56" s="76"/>
      <c r="BL56" s="76"/>
      <c r="BM56" s="76"/>
      <c r="BN56" s="76"/>
      <c r="BO56" s="76"/>
      <c r="BP56" s="46"/>
      <c r="BQ56" s="23"/>
      <c r="BR56" s="23"/>
      <c r="BS56" s="23"/>
      <c r="BV56" s="76" t="s">
        <v>95</v>
      </c>
      <c r="BW56" s="76"/>
      <c r="BX56" s="76"/>
      <c r="BY56" s="76"/>
      <c r="BZ56" s="76"/>
      <c r="CA56" s="76"/>
      <c r="CB56" s="76"/>
      <c r="CC56" s="76"/>
      <c r="CD56" s="46"/>
    </row>
    <row r="57" spans="1:82" ht="13.5" customHeight="1">
      <c r="A57" s="218" t="s">
        <v>100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20"/>
      <c r="AO57" s="48"/>
      <c r="AP57" s="48"/>
      <c r="AQ57" s="48"/>
      <c r="AR57" s="48"/>
      <c r="AS57" s="48"/>
      <c r="AT57" s="48"/>
      <c r="AU57" s="111">
        <v>1115</v>
      </c>
      <c r="AV57" s="111"/>
      <c r="AW57" s="111"/>
      <c r="AX57" s="111"/>
      <c r="AY57" s="140" t="s">
        <v>95</v>
      </c>
      <c r="AZ57" s="141"/>
      <c r="BA57" s="141"/>
      <c r="BB57" s="141"/>
      <c r="BC57" s="141"/>
      <c r="BD57" s="141"/>
      <c r="BE57" s="141"/>
      <c r="BF57" s="141"/>
      <c r="BG57" s="142"/>
      <c r="BH57" s="76" t="s">
        <v>95</v>
      </c>
      <c r="BI57" s="76"/>
      <c r="BJ57" s="76"/>
      <c r="BK57" s="76"/>
      <c r="BL57" s="76"/>
      <c r="BM57" s="76"/>
      <c r="BN57" s="76"/>
      <c r="BO57" s="76"/>
      <c r="BP57" s="46"/>
      <c r="BQ57" s="23"/>
      <c r="BR57" s="23"/>
      <c r="BS57" s="23"/>
      <c r="BV57" s="76" t="s">
        <v>95</v>
      </c>
      <c r="BW57" s="76"/>
      <c r="BX57" s="76"/>
      <c r="BY57" s="76"/>
      <c r="BZ57" s="76"/>
      <c r="CA57" s="76"/>
      <c r="CB57" s="76"/>
      <c r="CC57" s="76"/>
      <c r="CD57" s="46"/>
    </row>
    <row r="58" spans="1:82" ht="13.5" customHeight="1">
      <c r="A58" s="216" t="s">
        <v>101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7"/>
      <c r="AO58" s="48"/>
      <c r="AP58" s="48"/>
      <c r="AQ58" s="48"/>
      <c r="AR58" s="48"/>
      <c r="AS58" s="48"/>
      <c r="AT58" s="48"/>
      <c r="AU58" s="111">
        <v>1120</v>
      </c>
      <c r="AV58" s="111"/>
      <c r="AW58" s="111"/>
      <c r="AX58" s="111"/>
      <c r="AY58" s="140" t="s">
        <v>95</v>
      </c>
      <c r="AZ58" s="141"/>
      <c r="BA58" s="141"/>
      <c r="BB58" s="141"/>
      <c r="BC58" s="141"/>
      <c r="BD58" s="141"/>
      <c r="BE58" s="141"/>
      <c r="BF58" s="141"/>
      <c r="BG58" s="142"/>
      <c r="BH58" s="76" t="s">
        <v>95</v>
      </c>
      <c r="BI58" s="76"/>
      <c r="BJ58" s="76"/>
      <c r="BK58" s="76"/>
      <c r="BL58" s="76"/>
      <c r="BM58" s="76"/>
      <c r="BN58" s="76"/>
      <c r="BO58" s="76"/>
      <c r="BP58" s="46"/>
      <c r="BQ58" s="23"/>
      <c r="BR58" s="23"/>
      <c r="BS58" s="23"/>
      <c r="BV58" s="76" t="s">
        <v>95</v>
      </c>
      <c r="BW58" s="76"/>
      <c r="BX58" s="76"/>
      <c r="BY58" s="76"/>
      <c r="BZ58" s="76"/>
      <c r="CA58" s="76"/>
      <c r="CB58" s="76"/>
      <c r="CC58" s="76"/>
      <c r="CD58" s="46"/>
    </row>
    <row r="59" spans="1:82" ht="13.5" customHeight="1">
      <c r="A59" s="242" t="s">
        <v>39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111">
        <v>1125</v>
      </c>
      <c r="AV59" s="111"/>
      <c r="AW59" s="111"/>
      <c r="AX59" s="111"/>
      <c r="AY59" s="140">
        <f>48588</f>
        <v>48588</v>
      </c>
      <c r="AZ59" s="141"/>
      <c r="BA59" s="141"/>
      <c r="BB59" s="141"/>
      <c r="BC59" s="141"/>
      <c r="BD59" s="141"/>
      <c r="BE59" s="141"/>
      <c r="BF59" s="141"/>
      <c r="BG59" s="142"/>
      <c r="BH59" s="76">
        <v>57217</v>
      </c>
      <c r="BI59" s="76"/>
      <c r="BJ59" s="76"/>
      <c r="BK59" s="76"/>
      <c r="BL59" s="76"/>
      <c r="BM59" s="76"/>
      <c r="BN59" s="76"/>
      <c r="BO59" s="76"/>
      <c r="BP59" s="46"/>
      <c r="BQ59" s="23"/>
      <c r="BR59" s="23"/>
      <c r="BS59" s="23"/>
      <c r="BV59" s="76">
        <v>52274</v>
      </c>
      <c r="BW59" s="76"/>
      <c r="BX59" s="76"/>
      <c r="BY59" s="76"/>
      <c r="BZ59" s="76"/>
      <c r="CA59" s="76"/>
      <c r="CB59" s="76"/>
      <c r="CC59" s="76"/>
      <c r="CD59" s="46"/>
    </row>
    <row r="60" spans="1:82" ht="13.5" customHeight="1">
      <c r="A60" s="218" t="s">
        <v>40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5"/>
      <c r="AU60" s="266">
        <v>1130</v>
      </c>
      <c r="AV60" s="267"/>
      <c r="AW60" s="267"/>
      <c r="AX60" s="268"/>
      <c r="AY60" s="225">
        <f>16666-3</f>
        <v>16663</v>
      </c>
      <c r="AZ60" s="226"/>
      <c r="BA60" s="226"/>
      <c r="BB60" s="226"/>
      <c r="BC60" s="226"/>
      <c r="BD60" s="226"/>
      <c r="BE60" s="226"/>
      <c r="BF60" s="226"/>
      <c r="BG60" s="227"/>
      <c r="BH60" s="119">
        <v>8105</v>
      </c>
      <c r="BI60" s="120"/>
      <c r="BJ60" s="120"/>
      <c r="BK60" s="120"/>
      <c r="BL60" s="120"/>
      <c r="BM60" s="120"/>
      <c r="BN60" s="120"/>
      <c r="BO60" s="121"/>
      <c r="BP60" s="46"/>
      <c r="BQ60" s="23"/>
      <c r="BR60" s="23"/>
      <c r="BS60" s="23"/>
      <c r="BV60" s="119">
        <v>48373</v>
      </c>
      <c r="BW60" s="120"/>
      <c r="BX60" s="120"/>
      <c r="BY60" s="120"/>
      <c r="BZ60" s="120"/>
      <c r="CA60" s="120"/>
      <c r="CB60" s="120"/>
      <c r="CC60" s="121"/>
      <c r="CD60" s="46"/>
    </row>
    <row r="61" spans="1:82" ht="13.5" customHeight="1">
      <c r="A61" s="272" t="s">
        <v>41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4"/>
      <c r="AU61" s="269"/>
      <c r="AV61" s="270"/>
      <c r="AW61" s="270"/>
      <c r="AX61" s="271"/>
      <c r="AY61" s="228"/>
      <c r="AZ61" s="229"/>
      <c r="BA61" s="229"/>
      <c r="BB61" s="229"/>
      <c r="BC61" s="229"/>
      <c r="BD61" s="229"/>
      <c r="BE61" s="229"/>
      <c r="BF61" s="229"/>
      <c r="BG61" s="230"/>
      <c r="BH61" s="74"/>
      <c r="BI61" s="122"/>
      <c r="BJ61" s="122"/>
      <c r="BK61" s="122"/>
      <c r="BL61" s="122"/>
      <c r="BM61" s="122"/>
      <c r="BN61" s="122"/>
      <c r="BO61" s="123"/>
      <c r="BP61" s="46"/>
      <c r="BQ61" s="23"/>
      <c r="BR61" s="23"/>
      <c r="BS61" s="23"/>
      <c r="BV61" s="74"/>
      <c r="BW61" s="122"/>
      <c r="BX61" s="122"/>
      <c r="BY61" s="122"/>
      <c r="BZ61" s="122"/>
      <c r="CA61" s="122"/>
      <c r="CB61" s="122"/>
      <c r="CC61" s="123"/>
      <c r="CD61" s="46"/>
    </row>
    <row r="62" spans="1:82" ht="13.5" customHeight="1">
      <c r="A62" s="264" t="s">
        <v>42</v>
      </c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111">
        <v>1135</v>
      </c>
      <c r="AV62" s="111"/>
      <c r="AW62" s="111"/>
      <c r="AX62" s="111"/>
      <c r="AY62" s="146">
        <f>1318-3</f>
        <v>1315</v>
      </c>
      <c r="AZ62" s="146"/>
      <c r="BA62" s="146"/>
      <c r="BB62" s="146"/>
      <c r="BC62" s="146"/>
      <c r="BD62" s="146"/>
      <c r="BE62" s="146"/>
      <c r="BF62" s="146"/>
      <c r="BG62" s="146"/>
      <c r="BH62" s="76">
        <v>2156</v>
      </c>
      <c r="BI62" s="76"/>
      <c r="BJ62" s="76"/>
      <c r="BK62" s="76"/>
      <c r="BL62" s="76"/>
      <c r="BM62" s="76"/>
      <c r="BN62" s="76"/>
      <c r="BO62" s="76"/>
      <c r="BP62" s="46"/>
      <c r="BQ62" s="23"/>
      <c r="BR62" s="23"/>
      <c r="BS62" s="23"/>
      <c r="BV62" s="76">
        <v>1803</v>
      </c>
      <c r="BW62" s="76"/>
      <c r="BX62" s="76"/>
      <c r="BY62" s="76"/>
      <c r="BZ62" s="76"/>
      <c r="CA62" s="76"/>
      <c r="CB62" s="76"/>
      <c r="CC62" s="76"/>
      <c r="CD62" s="46"/>
    </row>
    <row r="63" spans="1:82" ht="13.5" customHeight="1">
      <c r="A63" s="234" t="s">
        <v>43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111">
        <v>1136</v>
      </c>
      <c r="AV63" s="111"/>
      <c r="AW63" s="111"/>
      <c r="AX63" s="111"/>
      <c r="AY63" s="146">
        <v>218</v>
      </c>
      <c r="AZ63" s="146"/>
      <c r="BA63" s="146"/>
      <c r="BB63" s="146"/>
      <c r="BC63" s="146"/>
      <c r="BD63" s="146"/>
      <c r="BE63" s="146"/>
      <c r="BF63" s="146"/>
      <c r="BG63" s="146"/>
      <c r="BH63" s="76">
        <v>20</v>
      </c>
      <c r="BI63" s="76"/>
      <c r="BJ63" s="76"/>
      <c r="BK63" s="76"/>
      <c r="BL63" s="76"/>
      <c r="BM63" s="76"/>
      <c r="BN63" s="76"/>
      <c r="BO63" s="76"/>
      <c r="BP63" s="46"/>
      <c r="BQ63" s="23"/>
      <c r="BR63" s="23"/>
      <c r="BS63" s="23"/>
      <c r="BV63" s="76">
        <v>1230</v>
      </c>
      <c r="BW63" s="76"/>
      <c r="BX63" s="76"/>
      <c r="BY63" s="76"/>
      <c r="BZ63" s="76"/>
      <c r="CA63" s="76"/>
      <c r="CB63" s="76"/>
      <c r="CC63" s="76"/>
      <c r="CD63" s="46"/>
    </row>
    <row r="64" spans="1:82" ht="13.5" customHeight="1">
      <c r="A64" s="218" t="s">
        <v>104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20"/>
      <c r="AO64" s="48"/>
      <c r="AP64" s="48"/>
      <c r="AQ64" s="48"/>
      <c r="AR64" s="48"/>
      <c r="AS64" s="48"/>
      <c r="AT64" s="48"/>
      <c r="AU64" s="111">
        <v>1140</v>
      </c>
      <c r="AV64" s="111"/>
      <c r="AW64" s="111"/>
      <c r="AX64" s="111"/>
      <c r="AY64" s="146" t="s">
        <v>228</v>
      </c>
      <c r="AZ64" s="146"/>
      <c r="BA64" s="146"/>
      <c r="BB64" s="146"/>
      <c r="BC64" s="146"/>
      <c r="BD64" s="146"/>
      <c r="BE64" s="146"/>
      <c r="BF64" s="146"/>
      <c r="BG64" s="146"/>
      <c r="BH64" s="76" t="s">
        <v>228</v>
      </c>
      <c r="BI64" s="76"/>
      <c r="BJ64" s="76"/>
      <c r="BK64" s="76"/>
      <c r="BL64" s="76"/>
      <c r="BM64" s="76"/>
      <c r="BN64" s="76"/>
      <c r="BO64" s="76"/>
      <c r="BP64" s="46"/>
      <c r="BQ64" s="23"/>
      <c r="BR64" s="23"/>
      <c r="BS64" s="23"/>
      <c r="BV64" s="117">
        <v>1097</v>
      </c>
      <c r="BW64" s="117"/>
      <c r="BX64" s="117"/>
      <c r="BY64" s="117"/>
      <c r="BZ64" s="117"/>
      <c r="CA64" s="117"/>
      <c r="CB64" s="117"/>
      <c r="CC64" s="117"/>
      <c r="CD64" s="46"/>
    </row>
    <row r="65" spans="1:82" ht="13.5" customHeight="1">
      <c r="A65" s="218" t="s">
        <v>105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20"/>
      <c r="AO65" s="48"/>
      <c r="AP65" s="48"/>
      <c r="AQ65" s="48"/>
      <c r="AR65" s="48"/>
      <c r="AS65" s="48"/>
      <c r="AT65" s="48"/>
      <c r="AU65" s="111">
        <v>1145</v>
      </c>
      <c r="AV65" s="111"/>
      <c r="AW65" s="111"/>
      <c r="AX65" s="111"/>
      <c r="AY65" s="221" t="s">
        <v>228</v>
      </c>
      <c r="AZ65" s="221"/>
      <c r="BA65" s="221"/>
      <c r="BB65" s="221"/>
      <c r="BC65" s="221"/>
      <c r="BD65" s="221"/>
      <c r="BE65" s="221"/>
      <c r="BF65" s="221"/>
      <c r="BG65" s="221"/>
      <c r="BH65" s="76" t="s">
        <v>228</v>
      </c>
      <c r="BI65" s="76"/>
      <c r="BJ65" s="76"/>
      <c r="BK65" s="76"/>
      <c r="BL65" s="76"/>
      <c r="BM65" s="76"/>
      <c r="BN65" s="76"/>
      <c r="BO65" s="76"/>
      <c r="BP65" s="46"/>
      <c r="BQ65" s="23"/>
      <c r="BR65" s="23"/>
      <c r="BS65" s="23"/>
      <c r="BV65" s="118">
        <v>100104</v>
      </c>
      <c r="BW65" s="118"/>
      <c r="BX65" s="118"/>
      <c r="BY65" s="118"/>
      <c r="BZ65" s="118"/>
      <c r="CA65" s="118"/>
      <c r="CB65" s="118"/>
      <c r="CC65" s="118"/>
      <c r="CD65" s="46"/>
    </row>
    <row r="66" spans="1:82" ht="13.5" customHeight="1">
      <c r="A66" s="216" t="s">
        <v>44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111">
        <v>1155</v>
      </c>
      <c r="AV66" s="111"/>
      <c r="AW66" s="111"/>
      <c r="AX66" s="111"/>
      <c r="AY66" s="146">
        <f>19903-7</f>
        <v>19896</v>
      </c>
      <c r="AZ66" s="146"/>
      <c r="BA66" s="146"/>
      <c r="BB66" s="146"/>
      <c r="BC66" s="146"/>
      <c r="BD66" s="146"/>
      <c r="BE66" s="146"/>
      <c r="BF66" s="146"/>
      <c r="BG66" s="146"/>
      <c r="BH66" s="76">
        <v>19422</v>
      </c>
      <c r="BI66" s="76"/>
      <c r="BJ66" s="76"/>
      <c r="BK66" s="76"/>
      <c r="BL66" s="76"/>
      <c r="BM66" s="76"/>
      <c r="BN66" s="76"/>
      <c r="BO66" s="76"/>
      <c r="BP66" s="46"/>
      <c r="BQ66" s="23"/>
      <c r="BR66" s="23"/>
      <c r="BS66" s="23"/>
      <c r="BV66" s="76">
        <v>14754</v>
      </c>
      <c r="BW66" s="76"/>
      <c r="BX66" s="76"/>
      <c r="BY66" s="76"/>
      <c r="BZ66" s="76"/>
      <c r="CA66" s="76"/>
      <c r="CB66" s="76"/>
      <c r="CC66" s="76"/>
      <c r="CD66" s="46"/>
    </row>
    <row r="67" spans="1:82" ht="13.5" customHeight="1">
      <c r="A67" s="216" t="s">
        <v>45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111">
        <v>1160</v>
      </c>
      <c r="AV67" s="111"/>
      <c r="AW67" s="111"/>
      <c r="AX67" s="111"/>
      <c r="AY67" s="146" t="s">
        <v>95</v>
      </c>
      <c r="AZ67" s="146"/>
      <c r="BA67" s="146"/>
      <c r="BB67" s="146"/>
      <c r="BC67" s="146"/>
      <c r="BD67" s="146"/>
      <c r="BE67" s="146"/>
      <c r="BF67" s="146"/>
      <c r="BG67" s="146"/>
      <c r="BH67" s="76"/>
      <c r="BI67" s="76"/>
      <c r="BJ67" s="76"/>
      <c r="BK67" s="76"/>
      <c r="BL67" s="76"/>
      <c r="BM67" s="76"/>
      <c r="BN67" s="76"/>
      <c r="BO67" s="76"/>
      <c r="BP67" s="46"/>
      <c r="BQ67" s="23"/>
      <c r="BR67" s="23"/>
      <c r="BS67" s="23"/>
      <c r="BV67" s="76"/>
      <c r="BW67" s="76"/>
      <c r="BX67" s="76"/>
      <c r="BY67" s="76"/>
      <c r="BZ67" s="76"/>
      <c r="CA67" s="76"/>
      <c r="CB67" s="76"/>
      <c r="CC67" s="76"/>
      <c r="CD67" s="46"/>
    </row>
    <row r="68" spans="1:82" ht="13.5" customHeight="1">
      <c r="A68" s="216" t="s">
        <v>46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111">
        <v>1165</v>
      </c>
      <c r="AV68" s="111"/>
      <c r="AW68" s="111"/>
      <c r="AX68" s="111"/>
      <c r="AY68" s="146">
        <f>AY69+AY70</f>
        <v>26701</v>
      </c>
      <c r="AZ68" s="146"/>
      <c r="BA68" s="146"/>
      <c r="BB68" s="146"/>
      <c r="BC68" s="146"/>
      <c r="BD68" s="146"/>
      <c r="BE68" s="146"/>
      <c r="BF68" s="146"/>
      <c r="BG68" s="146"/>
      <c r="BH68" s="76">
        <f>BH69+BH70</f>
        <v>24724</v>
      </c>
      <c r="BI68" s="76"/>
      <c r="BJ68" s="76"/>
      <c r="BK68" s="76"/>
      <c r="BL68" s="76"/>
      <c r="BM68" s="76"/>
      <c r="BN68" s="76"/>
      <c r="BO68" s="76"/>
      <c r="BP68" s="46"/>
      <c r="BQ68" s="23"/>
      <c r="BR68" s="23"/>
      <c r="BS68" s="23"/>
      <c r="BV68" s="76">
        <v>20542</v>
      </c>
      <c r="BW68" s="76"/>
      <c r="BX68" s="76"/>
      <c r="BY68" s="76"/>
      <c r="BZ68" s="76"/>
      <c r="CA68" s="76"/>
      <c r="CB68" s="76"/>
      <c r="CC68" s="76"/>
      <c r="CD68" s="46"/>
    </row>
    <row r="69" spans="1:82" ht="13.5" customHeight="1">
      <c r="A69" s="216" t="s">
        <v>106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7"/>
      <c r="AO69" s="48"/>
      <c r="AP69" s="48"/>
      <c r="AQ69" s="48"/>
      <c r="AR69" s="48"/>
      <c r="AS69" s="48"/>
      <c r="AT69" s="48"/>
      <c r="AU69" s="111">
        <v>1166</v>
      </c>
      <c r="AV69" s="111"/>
      <c r="AW69" s="111"/>
      <c r="AX69" s="111"/>
      <c r="AY69" s="146">
        <v>1</v>
      </c>
      <c r="AZ69" s="146"/>
      <c r="BA69" s="146"/>
      <c r="BB69" s="146"/>
      <c r="BC69" s="146"/>
      <c r="BD69" s="146"/>
      <c r="BE69" s="146"/>
      <c r="BF69" s="146"/>
      <c r="BG69" s="146"/>
      <c r="BH69" s="76">
        <v>3</v>
      </c>
      <c r="BI69" s="76"/>
      <c r="BJ69" s="76"/>
      <c r="BK69" s="76"/>
      <c r="BL69" s="76"/>
      <c r="BM69" s="76"/>
      <c r="BN69" s="76"/>
      <c r="BO69" s="76"/>
      <c r="BP69" s="46"/>
      <c r="BQ69" s="23"/>
      <c r="BR69" s="23"/>
      <c r="BS69" s="23"/>
      <c r="BV69" s="76">
        <v>3</v>
      </c>
      <c r="BW69" s="76"/>
      <c r="BX69" s="76"/>
      <c r="BY69" s="76"/>
      <c r="BZ69" s="76"/>
      <c r="CA69" s="76"/>
      <c r="CB69" s="76"/>
      <c r="CC69" s="76"/>
      <c r="CD69" s="46"/>
    </row>
    <row r="70" spans="1:82" ht="13.5" customHeight="1">
      <c r="A70" s="216" t="s">
        <v>107</v>
      </c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7"/>
      <c r="AO70" s="48"/>
      <c r="AP70" s="48"/>
      <c r="AQ70" s="48"/>
      <c r="AR70" s="48"/>
      <c r="AS70" s="48"/>
      <c r="AT70" s="48"/>
      <c r="AU70" s="111">
        <v>1167</v>
      </c>
      <c r="AV70" s="111"/>
      <c r="AW70" s="111"/>
      <c r="AX70" s="111"/>
      <c r="AY70" s="146">
        <v>26700</v>
      </c>
      <c r="AZ70" s="146"/>
      <c r="BA70" s="146"/>
      <c r="BB70" s="146"/>
      <c r="BC70" s="146"/>
      <c r="BD70" s="146"/>
      <c r="BE70" s="146"/>
      <c r="BF70" s="146"/>
      <c r="BG70" s="146"/>
      <c r="BH70" s="76">
        <v>24721</v>
      </c>
      <c r="BI70" s="76"/>
      <c r="BJ70" s="76"/>
      <c r="BK70" s="76"/>
      <c r="BL70" s="76"/>
      <c r="BM70" s="76"/>
      <c r="BN70" s="76"/>
      <c r="BO70" s="76"/>
      <c r="BP70" s="46"/>
      <c r="BQ70" s="23"/>
      <c r="BR70" s="23"/>
      <c r="BS70" s="23"/>
      <c r="BV70" s="76">
        <v>20539</v>
      </c>
      <c r="BW70" s="76"/>
      <c r="BX70" s="76"/>
      <c r="BY70" s="76"/>
      <c r="BZ70" s="76"/>
      <c r="CA70" s="76"/>
      <c r="CB70" s="76"/>
      <c r="CC70" s="76"/>
      <c r="CD70" s="46"/>
    </row>
    <row r="71" spans="1:82" ht="13.5" customHeight="1">
      <c r="A71" s="216" t="s">
        <v>47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111">
        <v>1170</v>
      </c>
      <c r="AV71" s="111"/>
      <c r="AW71" s="111"/>
      <c r="AX71" s="111"/>
      <c r="AY71" s="146" t="s">
        <v>228</v>
      </c>
      <c r="AZ71" s="146"/>
      <c r="BA71" s="146"/>
      <c r="BB71" s="146"/>
      <c r="BC71" s="146"/>
      <c r="BD71" s="146"/>
      <c r="BE71" s="146"/>
      <c r="BF71" s="146"/>
      <c r="BG71" s="146"/>
      <c r="BH71" s="76" t="s">
        <v>228</v>
      </c>
      <c r="BI71" s="76"/>
      <c r="BJ71" s="76"/>
      <c r="BK71" s="76"/>
      <c r="BL71" s="76"/>
      <c r="BM71" s="76"/>
      <c r="BN71" s="76"/>
      <c r="BO71" s="76"/>
      <c r="BP71" s="46"/>
      <c r="BQ71" s="23"/>
      <c r="BR71" s="23"/>
      <c r="BS71" s="23"/>
      <c r="BV71" s="76">
        <v>25770</v>
      </c>
      <c r="BW71" s="76"/>
      <c r="BX71" s="76"/>
      <c r="BY71" s="76"/>
      <c r="BZ71" s="76"/>
      <c r="CA71" s="76"/>
      <c r="CB71" s="76"/>
      <c r="CC71" s="76"/>
      <c r="CD71" s="46"/>
    </row>
    <row r="72" spans="1:82" ht="13.5" customHeight="1">
      <c r="A72" s="242" t="s">
        <v>108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62"/>
      <c r="AO72" s="48"/>
      <c r="AP72" s="48"/>
      <c r="AQ72" s="48"/>
      <c r="AR72" s="48"/>
      <c r="AS72" s="48"/>
      <c r="AT72" s="48"/>
      <c r="AU72" s="111">
        <v>1180</v>
      </c>
      <c r="AV72" s="111"/>
      <c r="AW72" s="111"/>
      <c r="AX72" s="111"/>
      <c r="AY72" s="146" t="s">
        <v>95</v>
      </c>
      <c r="AZ72" s="146"/>
      <c r="BA72" s="146"/>
      <c r="BB72" s="146"/>
      <c r="BC72" s="146"/>
      <c r="BD72" s="146"/>
      <c r="BE72" s="146"/>
      <c r="BF72" s="146"/>
      <c r="BG72" s="146"/>
      <c r="BH72" s="76" t="s">
        <v>228</v>
      </c>
      <c r="BI72" s="76"/>
      <c r="BJ72" s="76"/>
      <c r="BK72" s="76"/>
      <c r="BL72" s="76"/>
      <c r="BM72" s="76"/>
      <c r="BN72" s="76"/>
      <c r="BO72" s="76"/>
      <c r="BP72" s="46"/>
      <c r="BQ72" s="23"/>
      <c r="BR72" s="23"/>
      <c r="BS72" s="23"/>
      <c r="BV72" s="76" t="s">
        <v>228</v>
      </c>
      <c r="BW72" s="76"/>
      <c r="BX72" s="76"/>
      <c r="BY72" s="76"/>
      <c r="BZ72" s="76"/>
      <c r="CA72" s="76"/>
      <c r="CB72" s="76"/>
      <c r="CC72" s="76"/>
      <c r="CD72" s="46"/>
    </row>
    <row r="73" spans="1:82" ht="13.5" customHeight="1">
      <c r="A73" s="218" t="s">
        <v>109</v>
      </c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20"/>
      <c r="AO73" s="28"/>
      <c r="AP73" s="48"/>
      <c r="AQ73" s="48"/>
      <c r="AR73" s="48"/>
      <c r="AS73" s="48"/>
      <c r="AT73" s="48"/>
      <c r="AU73" s="259">
        <v>1181</v>
      </c>
      <c r="AV73" s="260"/>
      <c r="AW73" s="260"/>
      <c r="AX73" s="260"/>
      <c r="AY73" s="153"/>
      <c r="AZ73" s="154"/>
      <c r="BA73" s="154"/>
      <c r="BB73" s="154"/>
      <c r="BC73" s="154"/>
      <c r="BD73" s="154"/>
      <c r="BE73" s="154"/>
      <c r="BF73" s="154"/>
      <c r="BG73" s="155"/>
      <c r="BH73" s="79"/>
      <c r="BI73" s="79"/>
      <c r="BJ73" s="79"/>
      <c r="BK73" s="79"/>
      <c r="BL73" s="79"/>
      <c r="BM73" s="79"/>
      <c r="BN73" s="79"/>
      <c r="BO73" s="80"/>
      <c r="BP73" s="46"/>
      <c r="BQ73" s="23"/>
      <c r="BR73" s="23"/>
      <c r="BS73" s="23"/>
      <c r="BV73" s="79"/>
      <c r="BW73" s="79"/>
      <c r="BX73" s="79"/>
      <c r="BY73" s="79"/>
      <c r="BZ73" s="79"/>
      <c r="CA73" s="79"/>
      <c r="CB73" s="79"/>
      <c r="CC73" s="80"/>
      <c r="CD73" s="46"/>
    </row>
    <row r="74" spans="1:82" ht="13.5" customHeight="1">
      <c r="A74" s="160" t="s">
        <v>161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47"/>
      <c r="AO74" s="25"/>
      <c r="AP74" s="25"/>
      <c r="AQ74" s="25"/>
      <c r="AR74" s="25"/>
      <c r="AS74" s="25"/>
      <c r="AT74" s="28"/>
      <c r="AU74" s="261"/>
      <c r="AV74" s="199"/>
      <c r="AW74" s="199"/>
      <c r="AX74" s="199"/>
      <c r="AY74" s="156" t="s">
        <v>95</v>
      </c>
      <c r="AZ74" s="199"/>
      <c r="BA74" s="199"/>
      <c r="BB74" s="199"/>
      <c r="BC74" s="199"/>
      <c r="BD74" s="199"/>
      <c r="BE74" s="199"/>
      <c r="BF74" s="199"/>
      <c r="BG74" s="200"/>
      <c r="BH74" s="36"/>
      <c r="BI74" s="36"/>
      <c r="BJ74" s="82" t="s">
        <v>228</v>
      </c>
      <c r="BK74" s="113"/>
      <c r="BL74" s="113"/>
      <c r="BM74" s="113"/>
      <c r="BN74" s="113"/>
      <c r="BO74" s="114"/>
      <c r="BP74" s="46"/>
      <c r="BQ74" s="23"/>
      <c r="BR74" s="23"/>
      <c r="BS74" s="23"/>
      <c r="BV74" s="36"/>
      <c r="BW74" s="36"/>
      <c r="BX74" s="82" t="s">
        <v>228</v>
      </c>
      <c r="BY74" s="113"/>
      <c r="BZ74" s="113"/>
      <c r="CA74" s="113"/>
      <c r="CB74" s="113"/>
      <c r="CC74" s="114"/>
      <c r="CD74" s="46"/>
    </row>
    <row r="75" spans="1:82" ht="13.5" customHeight="1">
      <c r="A75" s="191" t="s">
        <v>110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27"/>
      <c r="AO75" s="27"/>
      <c r="AP75" s="27"/>
      <c r="AQ75" s="27"/>
      <c r="AR75" s="27"/>
      <c r="AS75" s="27"/>
      <c r="AT75" s="30"/>
      <c r="AU75" s="111">
        <v>1182</v>
      </c>
      <c r="AV75" s="111"/>
      <c r="AW75" s="111"/>
      <c r="AX75" s="111"/>
      <c r="AY75" s="146" t="s">
        <v>95</v>
      </c>
      <c r="AZ75" s="201"/>
      <c r="BA75" s="201"/>
      <c r="BB75" s="201"/>
      <c r="BC75" s="201"/>
      <c r="BD75" s="201"/>
      <c r="BE75" s="201"/>
      <c r="BF75" s="201"/>
      <c r="BG75" s="201"/>
      <c r="BH75" s="43"/>
      <c r="BI75" s="42"/>
      <c r="BJ75" s="115" t="s">
        <v>228</v>
      </c>
      <c r="BK75" s="115"/>
      <c r="BL75" s="115"/>
      <c r="BM75" s="115"/>
      <c r="BN75" s="115"/>
      <c r="BO75" s="116"/>
      <c r="BP75" s="46"/>
      <c r="BQ75" s="23"/>
      <c r="BR75" s="23"/>
      <c r="BS75" s="23"/>
      <c r="BV75" s="43"/>
      <c r="BW75" s="42"/>
      <c r="BX75" s="115" t="s">
        <v>228</v>
      </c>
      <c r="BY75" s="115"/>
      <c r="BZ75" s="115"/>
      <c r="CA75" s="115"/>
      <c r="CB75" s="115"/>
      <c r="CC75" s="116"/>
      <c r="CD75" s="46"/>
    </row>
    <row r="76" spans="1:82" ht="13.5" customHeight="1">
      <c r="A76" s="191" t="s">
        <v>111</v>
      </c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27"/>
      <c r="AO76" s="27"/>
      <c r="AP76" s="27"/>
      <c r="AQ76" s="27"/>
      <c r="AR76" s="27"/>
      <c r="AS76" s="27"/>
      <c r="AT76" s="30"/>
      <c r="AU76" s="111">
        <v>1183</v>
      </c>
      <c r="AV76" s="111"/>
      <c r="AW76" s="111"/>
      <c r="AX76" s="111"/>
      <c r="AY76" s="140" t="s">
        <v>95</v>
      </c>
      <c r="AZ76" s="141"/>
      <c r="BA76" s="141"/>
      <c r="BB76" s="141"/>
      <c r="BC76" s="141"/>
      <c r="BD76" s="141"/>
      <c r="BE76" s="141"/>
      <c r="BF76" s="141"/>
      <c r="BG76" s="142"/>
      <c r="BH76" s="43"/>
      <c r="BI76" s="42"/>
      <c r="BJ76" s="115" t="s">
        <v>228</v>
      </c>
      <c r="BK76" s="115"/>
      <c r="BL76" s="115"/>
      <c r="BM76" s="115"/>
      <c r="BN76" s="115"/>
      <c r="BO76" s="116"/>
      <c r="BP76" s="46"/>
      <c r="BQ76" s="23"/>
      <c r="BR76" s="23"/>
      <c r="BS76" s="23"/>
      <c r="BV76" s="43"/>
      <c r="BW76" s="42"/>
      <c r="BX76" s="115" t="s">
        <v>228</v>
      </c>
      <c r="BY76" s="115"/>
      <c r="BZ76" s="115"/>
      <c r="CA76" s="115"/>
      <c r="CB76" s="115"/>
      <c r="CC76" s="116"/>
      <c r="CD76" s="46"/>
    </row>
    <row r="77" spans="1:82" ht="13.5" customHeight="1">
      <c r="A77" s="191" t="s">
        <v>112</v>
      </c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27"/>
      <c r="AO77" s="27"/>
      <c r="AP77" s="27"/>
      <c r="AQ77" s="27"/>
      <c r="AR77" s="27"/>
      <c r="AS77" s="27"/>
      <c r="AT77" s="30"/>
      <c r="AU77" s="111">
        <v>1184</v>
      </c>
      <c r="AV77" s="111"/>
      <c r="AW77" s="111"/>
      <c r="AX77" s="111"/>
      <c r="AY77" s="140" t="s">
        <v>95</v>
      </c>
      <c r="AZ77" s="141"/>
      <c r="BA77" s="141"/>
      <c r="BB77" s="141"/>
      <c r="BC77" s="141"/>
      <c r="BD77" s="141"/>
      <c r="BE77" s="141"/>
      <c r="BF77" s="141"/>
      <c r="BG77" s="142"/>
      <c r="BH77" s="43"/>
      <c r="BI77" s="42"/>
      <c r="BJ77" s="115" t="s">
        <v>228</v>
      </c>
      <c r="BK77" s="115"/>
      <c r="BL77" s="115"/>
      <c r="BM77" s="115"/>
      <c r="BN77" s="115"/>
      <c r="BO77" s="116"/>
      <c r="BP77" s="46"/>
      <c r="BQ77" s="23"/>
      <c r="BR77" s="23"/>
      <c r="BS77" s="23"/>
      <c r="BV77" s="43"/>
      <c r="BW77" s="42"/>
      <c r="BX77" s="115" t="s">
        <v>228</v>
      </c>
      <c r="BY77" s="115"/>
      <c r="BZ77" s="115"/>
      <c r="CA77" s="115"/>
      <c r="CB77" s="115"/>
      <c r="CC77" s="116"/>
      <c r="CD77" s="46"/>
    </row>
    <row r="78" spans="1:82" ht="13.5" customHeight="1">
      <c r="A78" s="216" t="s">
        <v>48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111">
        <v>1190</v>
      </c>
      <c r="AV78" s="111"/>
      <c r="AW78" s="111"/>
      <c r="AX78" s="111"/>
      <c r="AY78" s="109">
        <v>97086</v>
      </c>
      <c r="AZ78" s="109"/>
      <c r="BA78" s="109"/>
      <c r="BB78" s="109"/>
      <c r="BC78" s="109"/>
      <c r="BD78" s="109"/>
      <c r="BE78" s="109"/>
      <c r="BF78" s="109"/>
      <c r="BG78" s="109"/>
      <c r="BH78" s="76">
        <v>107232</v>
      </c>
      <c r="BI78" s="76"/>
      <c r="BJ78" s="76"/>
      <c r="BK78" s="76"/>
      <c r="BL78" s="76"/>
      <c r="BM78" s="76"/>
      <c r="BN78" s="76"/>
      <c r="BO78" s="76"/>
      <c r="BP78" s="46"/>
      <c r="BQ78" s="23"/>
      <c r="BR78" s="23"/>
      <c r="BS78" s="23"/>
      <c r="BV78" s="76">
        <v>31755</v>
      </c>
      <c r="BW78" s="76"/>
      <c r="BX78" s="76"/>
      <c r="BY78" s="76"/>
      <c r="BZ78" s="76"/>
      <c r="CA78" s="76"/>
      <c r="CB78" s="76"/>
      <c r="CC78" s="76"/>
      <c r="CD78" s="46"/>
    </row>
    <row r="79" spans="1:82" ht="13.5" customHeight="1">
      <c r="A79" s="258" t="s">
        <v>49</v>
      </c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110">
        <v>1195</v>
      </c>
      <c r="AV79" s="110"/>
      <c r="AW79" s="110"/>
      <c r="AX79" s="110"/>
      <c r="AY79" s="129">
        <f>AY50+AY59+AY60+AY62+AY66+AY68+AY78</f>
        <v>268963</v>
      </c>
      <c r="AZ79" s="129"/>
      <c r="BA79" s="129"/>
      <c r="BB79" s="129"/>
      <c r="BC79" s="129"/>
      <c r="BD79" s="129"/>
      <c r="BE79" s="129"/>
      <c r="BF79" s="129"/>
      <c r="BG79" s="129"/>
      <c r="BH79" s="77">
        <f>BH50+BH59+BH60+BH62+BH66+BH68+BH78</f>
        <v>284689</v>
      </c>
      <c r="BI79" s="77"/>
      <c r="BJ79" s="77"/>
      <c r="BK79" s="77"/>
      <c r="BL79" s="77"/>
      <c r="BM79" s="77"/>
      <c r="BN79" s="77"/>
      <c r="BO79" s="77"/>
      <c r="BP79" s="46"/>
      <c r="BQ79" s="23"/>
      <c r="BR79" s="23"/>
      <c r="BS79" s="23"/>
      <c r="BV79" s="77">
        <f>BV50+BV59+BV60+BV62+BV64+BV65+BV66+BV68+BV71+BV78</f>
        <v>453173</v>
      </c>
      <c r="BW79" s="77"/>
      <c r="BX79" s="77"/>
      <c r="BY79" s="77"/>
      <c r="BZ79" s="77"/>
      <c r="CA79" s="77"/>
      <c r="CB79" s="77"/>
      <c r="CC79" s="77"/>
      <c r="CD79" s="46"/>
    </row>
    <row r="80" spans="1:82" ht="12.75" customHeight="1">
      <c r="A80" s="132" t="s">
        <v>162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10">
        <v>1200</v>
      </c>
      <c r="AV80" s="110"/>
      <c r="AW80" s="110"/>
      <c r="AX80" s="110"/>
      <c r="AY80" s="129" t="s">
        <v>95</v>
      </c>
      <c r="AZ80" s="129"/>
      <c r="BA80" s="129"/>
      <c r="BB80" s="129"/>
      <c r="BC80" s="129"/>
      <c r="BD80" s="129"/>
      <c r="BE80" s="129"/>
      <c r="BF80" s="129"/>
      <c r="BG80" s="129"/>
      <c r="BH80" s="64" t="s">
        <v>95</v>
      </c>
      <c r="BI80" s="64"/>
      <c r="BJ80" s="64"/>
      <c r="BK80" s="64"/>
      <c r="BL80" s="64"/>
      <c r="BM80" s="64"/>
      <c r="BN80" s="64"/>
      <c r="BO80" s="64"/>
      <c r="BP80" s="46"/>
      <c r="BQ80" s="23"/>
      <c r="BR80" s="23"/>
      <c r="BS80" s="23"/>
      <c r="BV80" s="64" t="s">
        <v>95</v>
      </c>
      <c r="BW80" s="64"/>
      <c r="BX80" s="64"/>
      <c r="BY80" s="64"/>
      <c r="BZ80" s="64"/>
      <c r="CA80" s="64"/>
      <c r="CB80" s="64"/>
      <c r="CC80" s="64"/>
      <c r="CD80" s="46"/>
    </row>
    <row r="81" spans="1:82" ht="12.75" customHeight="1">
      <c r="A81" s="258" t="s">
        <v>50</v>
      </c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110">
        <v>1300</v>
      </c>
      <c r="AV81" s="110"/>
      <c r="AW81" s="110"/>
      <c r="AX81" s="110"/>
      <c r="AY81" s="129">
        <f>AY49+AY79</f>
        <v>1723926</v>
      </c>
      <c r="AZ81" s="129"/>
      <c r="BA81" s="129"/>
      <c r="BB81" s="129"/>
      <c r="BC81" s="129"/>
      <c r="BD81" s="129"/>
      <c r="BE81" s="129"/>
      <c r="BF81" s="129"/>
      <c r="BG81" s="129"/>
      <c r="BH81" s="112">
        <f>BH49+BH79</f>
        <v>1685056</v>
      </c>
      <c r="BI81" s="112"/>
      <c r="BJ81" s="112"/>
      <c r="BK81" s="112"/>
      <c r="BL81" s="112"/>
      <c r="BM81" s="112"/>
      <c r="BN81" s="112"/>
      <c r="BO81" s="112"/>
      <c r="BP81" s="44"/>
      <c r="BQ81" s="23"/>
      <c r="BR81" s="23"/>
      <c r="BS81" s="23"/>
      <c r="BV81" s="112">
        <f>BV49+BV79</f>
        <v>2646941</v>
      </c>
      <c r="BW81" s="112"/>
      <c r="BX81" s="112"/>
      <c r="BY81" s="112"/>
      <c r="BZ81" s="112"/>
      <c r="CA81" s="112"/>
      <c r="CB81" s="112"/>
      <c r="CC81" s="112"/>
      <c r="CD81" s="44"/>
    </row>
    <row r="82" spans="1:82" ht="1.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24"/>
      <c r="AV82" s="24"/>
      <c r="AW82" s="24"/>
      <c r="AX82" s="24"/>
      <c r="AY82" s="20"/>
      <c r="AZ82" s="20"/>
      <c r="BA82" s="20"/>
      <c r="BB82" s="20"/>
      <c r="BC82" s="20"/>
      <c r="BD82" s="20"/>
      <c r="BE82" s="20"/>
      <c r="BF82" s="20"/>
      <c r="BG82" s="20"/>
      <c r="BH82" s="16"/>
      <c r="BI82" s="16"/>
      <c r="BJ82" s="16"/>
      <c r="BK82" s="16"/>
      <c r="BL82" s="16"/>
      <c r="BM82" s="16"/>
      <c r="BN82" s="16"/>
      <c r="BO82" s="16"/>
      <c r="BP82" s="44"/>
      <c r="BQ82" s="23"/>
      <c r="BR82" s="23"/>
      <c r="BS82" s="23"/>
      <c r="BV82" s="16"/>
      <c r="BW82" s="16"/>
      <c r="BX82" s="16"/>
      <c r="BY82" s="16"/>
      <c r="BZ82" s="16"/>
      <c r="CA82" s="16"/>
      <c r="CB82" s="16"/>
      <c r="CC82" s="16"/>
      <c r="CD82" s="44"/>
    </row>
    <row r="83" spans="1:82" s="23" customFormat="1" ht="13.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24"/>
      <c r="AV83" s="24"/>
      <c r="AW83" s="24"/>
      <c r="AX83" s="24"/>
      <c r="AY83" s="20"/>
      <c r="AZ83" s="20"/>
      <c r="BA83" s="20"/>
      <c r="BB83" s="20"/>
      <c r="BC83" s="20"/>
      <c r="BD83" s="20"/>
      <c r="BE83" s="20"/>
      <c r="BF83" s="20"/>
      <c r="BG83" s="20"/>
      <c r="BH83" s="16"/>
      <c r="BI83" s="16"/>
      <c r="BJ83" s="16"/>
      <c r="BK83" s="16"/>
      <c r="BL83" s="16"/>
      <c r="BM83" s="16"/>
      <c r="BN83" s="16"/>
      <c r="BO83" s="16"/>
      <c r="BP83" s="44"/>
      <c r="BV83" s="16"/>
      <c r="BW83" s="16"/>
      <c r="BX83" s="16"/>
      <c r="BY83" s="16"/>
      <c r="BZ83" s="16"/>
      <c r="CA83" s="16"/>
      <c r="CB83" s="16"/>
      <c r="CC83" s="16"/>
      <c r="CD83" s="44"/>
    </row>
    <row r="84" spans="1:82" s="33" customFormat="1" ht="39.75" customHeight="1">
      <c r="A84" s="110" t="s">
        <v>51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32" t="s">
        <v>77</v>
      </c>
      <c r="AV84" s="132"/>
      <c r="AW84" s="132"/>
      <c r="AX84" s="132"/>
      <c r="AY84" s="110" t="s">
        <v>20</v>
      </c>
      <c r="AZ84" s="110"/>
      <c r="BA84" s="110"/>
      <c r="BB84" s="110"/>
      <c r="BC84" s="110"/>
      <c r="BD84" s="110"/>
      <c r="BE84" s="110"/>
      <c r="BF84" s="110"/>
      <c r="BG84" s="110"/>
      <c r="BH84" s="110" t="s">
        <v>21</v>
      </c>
      <c r="BI84" s="110"/>
      <c r="BJ84" s="110"/>
      <c r="BK84" s="110"/>
      <c r="BL84" s="110"/>
      <c r="BM84" s="110"/>
      <c r="BN84" s="110"/>
      <c r="BO84" s="110"/>
      <c r="BP84" s="22"/>
      <c r="BQ84" s="16"/>
      <c r="BR84" s="16"/>
      <c r="BS84" s="16"/>
      <c r="BV84" s="110" t="s">
        <v>21</v>
      </c>
      <c r="BW84" s="110"/>
      <c r="BX84" s="110"/>
      <c r="BY84" s="110"/>
      <c r="BZ84" s="110"/>
      <c r="CA84" s="110"/>
      <c r="CB84" s="110"/>
      <c r="CC84" s="110"/>
      <c r="CD84" s="22"/>
    </row>
    <row r="85" spans="1:82" s="33" customFormat="1" ht="13.5" customHeight="1">
      <c r="A85" s="187">
        <v>1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33">
        <v>2</v>
      </c>
      <c r="AV85" s="133"/>
      <c r="AW85" s="133"/>
      <c r="AX85" s="133"/>
      <c r="AY85" s="111">
        <v>3</v>
      </c>
      <c r="AZ85" s="111"/>
      <c r="BA85" s="111"/>
      <c r="BB85" s="111"/>
      <c r="BC85" s="111"/>
      <c r="BD85" s="111"/>
      <c r="BE85" s="111"/>
      <c r="BF85" s="111"/>
      <c r="BG85" s="111"/>
      <c r="BH85" s="111">
        <v>4</v>
      </c>
      <c r="BI85" s="111"/>
      <c r="BJ85" s="111"/>
      <c r="BK85" s="111"/>
      <c r="BL85" s="111"/>
      <c r="BM85" s="111"/>
      <c r="BN85" s="111"/>
      <c r="BO85" s="111"/>
      <c r="BP85" s="22"/>
      <c r="BQ85" s="16"/>
      <c r="BR85" s="16"/>
      <c r="BS85" s="16"/>
      <c r="BV85" s="111">
        <v>4</v>
      </c>
      <c r="BW85" s="111"/>
      <c r="BX85" s="111"/>
      <c r="BY85" s="111"/>
      <c r="BZ85" s="111"/>
      <c r="CA85" s="111"/>
      <c r="CB85" s="111"/>
      <c r="CC85" s="111"/>
      <c r="CD85" s="22"/>
    </row>
    <row r="86" spans="1:82" s="33" customFormat="1" ht="13.5" customHeight="1">
      <c r="A86" s="250" t="s">
        <v>84</v>
      </c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2"/>
      <c r="AU86" s="193">
        <v>1400</v>
      </c>
      <c r="AV86" s="194"/>
      <c r="AW86" s="194"/>
      <c r="AX86" s="195"/>
      <c r="AY86" s="202">
        <v>739296</v>
      </c>
      <c r="AZ86" s="205"/>
      <c r="BA86" s="205"/>
      <c r="BB86" s="205"/>
      <c r="BC86" s="205"/>
      <c r="BD86" s="205"/>
      <c r="BE86" s="205"/>
      <c r="BF86" s="205"/>
      <c r="BG86" s="206"/>
      <c r="BH86" s="119">
        <v>739296</v>
      </c>
      <c r="BI86" s="120"/>
      <c r="BJ86" s="120"/>
      <c r="BK86" s="120"/>
      <c r="BL86" s="120"/>
      <c r="BM86" s="120"/>
      <c r="BN86" s="120"/>
      <c r="BO86" s="121"/>
      <c r="BP86" s="16"/>
      <c r="BQ86" s="16"/>
      <c r="BR86" s="16"/>
      <c r="BS86" s="16"/>
      <c r="BV86" s="88">
        <v>1033406</v>
      </c>
      <c r="BW86" s="89"/>
      <c r="BX86" s="89"/>
      <c r="BY86" s="89"/>
      <c r="BZ86" s="89"/>
      <c r="CA86" s="89"/>
      <c r="CB86" s="89"/>
      <c r="CC86" s="90"/>
      <c r="CD86" s="16"/>
    </row>
    <row r="87" spans="1:82" s="33" customFormat="1" ht="13.5" customHeight="1">
      <c r="A87" s="188" t="s">
        <v>86</v>
      </c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90"/>
      <c r="AU87" s="196"/>
      <c r="AV87" s="197"/>
      <c r="AW87" s="197"/>
      <c r="AX87" s="198"/>
      <c r="AY87" s="207"/>
      <c r="AZ87" s="208"/>
      <c r="BA87" s="208"/>
      <c r="BB87" s="208"/>
      <c r="BC87" s="208"/>
      <c r="BD87" s="208"/>
      <c r="BE87" s="208"/>
      <c r="BF87" s="208"/>
      <c r="BG87" s="209"/>
      <c r="BH87" s="74"/>
      <c r="BI87" s="122"/>
      <c r="BJ87" s="122"/>
      <c r="BK87" s="122"/>
      <c r="BL87" s="122"/>
      <c r="BM87" s="122"/>
      <c r="BN87" s="122"/>
      <c r="BO87" s="123"/>
      <c r="BP87" s="16"/>
      <c r="BQ87" s="16"/>
      <c r="BR87" s="16"/>
      <c r="BS87" s="16"/>
      <c r="BV87" s="71"/>
      <c r="BW87" s="91"/>
      <c r="BX87" s="91"/>
      <c r="BY87" s="91"/>
      <c r="BZ87" s="91"/>
      <c r="CA87" s="91"/>
      <c r="CB87" s="91"/>
      <c r="CC87" s="92"/>
      <c r="CD87" s="16"/>
    </row>
    <row r="88" spans="1:82" s="33" customFormat="1" ht="13.5" customHeight="1">
      <c r="A88" s="188" t="s">
        <v>114</v>
      </c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90"/>
      <c r="AU88" s="133" t="s">
        <v>113</v>
      </c>
      <c r="AV88" s="133"/>
      <c r="AW88" s="133"/>
      <c r="AX88" s="133"/>
      <c r="AY88" s="146" t="s">
        <v>95</v>
      </c>
      <c r="AZ88" s="146"/>
      <c r="BA88" s="146"/>
      <c r="BB88" s="146"/>
      <c r="BC88" s="146"/>
      <c r="BD88" s="146"/>
      <c r="BE88" s="146"/>
      <c r="BF88" s="146"/>
      <c r="BG88" s="146"/>
      <c r="BH88" s="76" t="s">
        <v>228</v>
      </c>
      <c r="BI88" s="76"/>
      <c r="BJ88" s="76"/>
      <c r="BK88" s="76"/>
      <c r="BL88" s="76"/>
      <c r="BM88" s="76"/>
      <c r="BN88" s="76"/>
      <c r="BO88" s="76"/>
      <c r="BP88" s="16"/>
      <c r="BQ88" s="16"/>
      <c r="BR88" s="16"/>
      <c r="BS88" s="16"/>
      <c r="BV88" s="76"/>
      <c r="BW88" s="76"/>
      <c r="BX88" s="76"/>
      <c r="BY88" s="76"/>
      <c r="BZ88" s="76"/>
      <c r="CA88" s="76"/>
      <c r="CB88" s="76"/>
      <c r="CC88" s="76"/>
      <c r="CD88" s="16"/>
    </row>
    <row r="89" spans="1:82" s="33" customFormat="1" ht="13.5" customHeight="1">
      <c r="A89" s="168" t="s">
        <v>52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33">
        <v>1405</v>
      </c>
      <c r="AV89" s="133"/>
      <c r="AW89" s="133"/>
      <c r="AX89" s="133"/>
      <c r="AY89" s="146">
        <v>455333</v>
      </c>
      <c r="AZ89" s="146"/>
      <c r="BA89" s="146"/>
      <c r="BB89" s="146"/>
      <c r="BC89" s="146"/>
      <c r="BD89" s="146"/>
      <c r="BE89" s="146"/>
      <c r="BF89" s="146"/>
      <c r="BG89" s="146"/>
      <c r="BH89" s="76">
        <v>455333</v>
      </c>
      <c r="BI89" s="76"/>
      <c r="BJ89" s="76"/>
      <c r="BK89" s="76"/>
      <c r="BL89" s="76"/>
      <c r="BM89" s="76"/>
      <c r="BN89" s="76"/>
      <c r="BO89" s="76"/>
      <c r="BP89" s="16"/>
      <c r="BQ89" s="16"/>
      <c r="BR89" s="16"/>
      <c r="BS89" s="16"/>
      <c r="BV89" s="76">
        <v>542305</v>
      </c>
      <c r="BW89" s="76"/>
      <c r="BX89" s="76"/>
      <c r="BY89" s="76"/>
      <c r="BZ89" s="76"/>
      <c r="CA89" s="76"/>
      <c r="CB89" s="76"/>
      <c r="CC89" s="76"/>
      <c r="CD89" s="16"/>
    </row>
    <row r="90" spans="1:82" s="33" customFormat="1" ht="13.5" customHeight="1">
      <c r="A90" s="169" t="s">
        <v>53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33">
        <v>1410</v>
      </c>
      <c r="AV90" s="133"/>
      <c r="AW90" s="133"/>
      <c r="AX90" s="133"/>
      <c r="AY90" s="146">
        <v>44875</v>
      </c>
      <c r="AZ90" s="146"/>
      <c r="BA90" s="146"/>
      <c r="BB90" s="146"/>
      <c r="BC90" s="146"/>
      <c r="BD90" s="146"/>
      <c r="BE90" s="146"/>
      <c r="BF90" s="146"/>
      <c r="BG90" s="146"/>
      <c r="BH90" s="76">
        <v>44875</v>
      </c>
      <c r="BI90" s="76"/>
      <c r="BJ90" s="76"/>
      <c r="BK90" s="76"/>
      <c r="BL90" s="76"/>
      <c r="BM90" s="76"/>
      <c r="BN90" s="76"/>
      <c r="BO90" s="76"/>
      <c r="BP90" s="16"/>
      <c r="BQ90" s="16"/>
      <c r="BR90" s="16"/>
      <c r="BS90" s="16"/>
      <c r="BV90" s="87">
        <v>289368</v>
      </c>
      <c r="BW90" s="87"/>
      <c r="BX90" s="87"/>
      <c r="BY90" s="87"/>
      <c r="BZ90" s="87"/>
      <c r="CA90" s="87"/>
      <c r="CB90" s="87"/>
      <c r="CC90" s="87"/>
      <c r="CD90" s="16"/>
    </row>
    <row r="91" spans="1:82" s="33" customFormat="1" ht="13.5" customHeight="1">
      <c r="A91" s="184" t="s">
        <v>115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6"/>
      <c r="AO91" s="38"/>
      <c r="AP91" s="38"/>
      <c r="AQ91" s="38"/>
      <c r="AR91" s="38"/>
      <c r="AS91" s="38"/>
      <c r="AT91" s="38"/>
      <c r="AU91" s="133">
        <v>1411</v>
      </c>
      <c r="AV91" s="133"/>
      <c r="AW91" s="133"/>
      <c r="AX91" s="133"/>
      <c r="AY91" s="146" t="s">
        <v>95</v>
      </c>
      <c r="AZ91" s="146"/>
      <c r="BA91" s="146"/>
      <c r="BB91" s="146"/>
      <c r="BC91" s="146"/>
      <c r="BD91" s="146"/>
      <c r="BE91" s="146"/>
      <c r="BF91" s="146"/>
      <c r="BG91" s="146"/>
      <c r="BH91" s="76" t="s">
        <v>228</v>
      </c>
      <c r="BI91" s="76"/>
      <c r="BJ91" s="76"/>
      <c r="BK91" s="76"/>
      <c r="BL91" s="76"/>
      <c r="BM91" s="76"/>
      <c r="BN91" s="76"/>
      <c r="BO91" s="76"/>
      <c r="BP91" s="16"/>
      <c r="BQ91" s="16"/>
      <c r="BR91" s="16"/>
      <c r="BS91" s="16"/>
      <c r="BV91" s="76" t="s">
        <v>228</v>
      </c>
      <c r="BW91" s="76"/>
      <c r="BX91" s="76"/>
      <c r="BY91" s="76"/>
      <c r="BZ91" s="76"/>
      <c r="CA91" s="76"/>
      <c r="CB91" s="76"/>
      <c r="CC91" s="76"/>
      <c r="CD91" s="16"/>
    </row>
    <row r="92" spans="1:82" s="33" customFormat="1" ht="13.5" customHeight="1">
      <c r="A92" s="184" t="s">
        <v>116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6"/>
      <c r="AO92" s="38"/>
      <c r="AP92" s="38"/>
      <c r="AQ92" s="38"/>
      <c r="AR92" s="38"/>
      <c r="AS92" s="38"/>
      <c r="AT92" s="38"/>
      <c r="AU92" s="133">
        <v>1412</v>
      </c>
      <c r="AV92" s="133"/>
      <c r="AW92" s="133"/>
      <c r="AX92" s="133"/>
      <c r="AY92" s="146" t="s">
        <v>95</v>
      </c>
      <c r="AZ92" s="146"/>
      <c r="BA92" s="146"/>
      <c r="BB92" s="146"/>
      <c r="BC92" s="146"/>
      <c r="BD92" s="146"/>
      <c r="BE92" s="146"/>
      <c r="BF92" s="146"/>
      <c r="BG92" s="146"/>
      <c r="BH92" s="76" t="s">
        <v>228</v>
      </c>
      <c r="BI92" s="76"/>
      <c r="BJ92" s="76"/>
      <c r="BK92" s="76"/>
      <c r="BL92" s="76"/>
      <c r="BM92" s="76"/>
      <c r="BN92" s="76"/>
      <c r="BO92" s="76"/>
      <c r="BP92" s="16"/>
      <c r="BQ92" s="16"/>
      <c r="BR92" s="16"/>
      <c r="BS92" s="16"/>
      <c r="BV92" s="76" t="s">
        <v>228</v>
      </c>
      <c r="BW92" s="76"/>
      <c r="BX92" s="76"/>
      <c r="BY92" s="76"/>
      <c r="BZ92" s="76"/>
      <c r="CA92" s="76"/>
      <c r="CB92" s="76"/>
      <c r="CC92" s="76"/>
      <c r="CD92" s="16"/>
    </row>
    <row r="93" spans="1:82" s="33" customFormat="1" ht="13.5" customHeight="1">
      <c r="A93" s="169" t="s">
        <v>54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33">
        <v>1415</v>
      </c>
      <c r="AV93" s="133"/>
      <c r="AW93" s="133"/>
      <c r="AX93" s="133"/>
      <c r="AY93" s="146">
        <v>143</v>
      </c>
      <c r="AZ93" s="146"/>
      <c r="BA93" s="146"/>
      <c r="BB93" s="146"/>
      <c r="BC93" s="146"/>
      <c r="BD93" s="146"/>
      <c r="BE93" s="146"/>
      <c r="BF93" s="146"/>
      <c r="BG93" s="146"/>
      <c r="BH93" s="76">
        <v>143</v>
      </c>
      <c r="BI93" s="76"/>
      <c r="BJ93" s="76"/>
      <c r="BK93" s="76"/>
      <c r="BL93" s="76"/>
      <c r="BM93" s="76"/>
      <c r="BN93" s="76"/>
      <c r="BO93" s="76"/>
      <c r="BP93" s="16"/>
      <c r="BQ93" s="16"/>
      <c r="BR93" s="16"/>
      <c r="BS93" s="16"/>
      <c r="BV93" s="76">
        <v>143</v>
      </c>
      <c r="BW93" s="76"/>
      <c r="BX93" s="76"/>
      <c r="BY93" s="76"/>
      <c r="BZ93" s="76"/>
      <c r="CA93" s="76"/>
      <c r="CB93" s="76"/>
      <c r="CC93" s="76"/>
      <c r="CD93" s="16"/>
    </row>
    <row r="94" spans="1:82" s="33" customFormat="1" ht="13.5" customHeight="1">
      <c r="A94" s="169" t="s">
        <v>55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33">
        <v>1420</v>
      </c>
      <c r="AV94" s="133"/>
      <c r="AW94" s="133"/>
      <c r="AX94" s="133"/>
      <c r="AY94" s="133" t="s">
        <v>255</v>
      </c>
      <c r="AZ94" s="133"/>
      <c r="BA94" s="133"/>
      <c r="BB94" s="133"/>
      <c r="BC94" s="133"/>
      <c r="BD94" s="133"/>
      <c r="BE94" s="133"/>
      <c r="BF94" s="133"/>
      <c r="BG94" s="133"/>
      <c r="BH94" s="257" t="s">
        <v>254</v>
      </c>
      <c r="BI94" s="257"/>
      <c r="BJ94" s="257"/>
      <c r="BK94" s="257"/>
      <c r="BL94" s="257"/>
      <c r="BM94" s="257"/>
      <c r="BN94" s="257"/>
      <c r="BO94" s="257"/>
      <c r="BP94" s="16"/>
      <c r="BQ94" s="16"/>
      <c r="BR94" s="16"/>
      <c r="BS94" s="16"/>
      <c r="BV94" s="108" t="s">
        <v>237</v>
      </c>
      <c r="BW94" s="108"/>
      <c r="BX94" s="108"/>
      <c r="BY94" s="108"/>
      <c r="BZ94" s="108"/>
      <c r="CA94" s="108"/>
      <c r="CB94" s="108"/>
      <c r="CC94" s="108"/>
      <c r="CD94" s="16"/>
    </row>
    <row r="95" spans="1:82" s="33" customFormat="1" ht="13.5" customHeight="1">
      <c r="A95" s="169" t="s">
        <v>56</v>
      </c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33">
        <v>1425</v>
      </c>
      <c r="AV95" s="133"/>
      <c r="AW95" s="133"/>
      <c r="AX95" s="133"/>
      <c r="AY95" s="146" t="s">
        <v>233</v>
      </c>
      <c r="AZ95" s="146"/>
      <c r="BA95" s="146"/>
      <c r="BB95" s="146"/>
      <c r="BC95" s="146"/>
      <c r="BD95" s="146"/>
      <c r="BE95" s="146"/>
      <c r="BF95" s="146"/>
      <c r="BG95" s="146"/>
      <c r="BH95" s="109" t="s">
        <v>159</v>
      </c>
      <c r="BI95" s="109"/>
      <c r="BJ95" s="109"/>
      <c r="BK95" s="109"/>
      <c r="BL95" s="109"/>
      <c r="BM95" s="109"/>
      <c r="BN95" s="109"/>
      <c r="BO95" s="109"/>
      <c r="BP95" s="21"/>
      <c r="BQ95" s="16"/>
      <c r="BR95" s="16"/>
      <c r="BS95" s="16"/>
      <c r="BV95" s="109" t="s">
        <v>159</v>
      </c>
      <c r="BW95" s="109"/>
      <c r="BX95" s="109"/>
      <c r="BY95" s="109"/>
      <c r="BZ95" s="109"/>
      <c r="CA95" s="109"/>
      <c r="CB95" s="109"/>
      <c r="CC95" s="109"/>
      <c r="CD95" s="21"/>
    </row>
    <row r="96" spans="1:82" s="33" customFormat="1" ht="13.5" customHeight="1">
      <c r="A96" s="169" t="s">
        <v>57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33">
        <v>1430</v>
      </c>
      <c r="AV96" s="133"/>
      <c r="AW96" s="133"/>
      <c r="AX96" s="133"/>
      <c r="AY96" s="146" t="s">
        <v>233</v>
      </c>
      <c r="AZ96" s="146"/>
      <c r="BA96" s="146"/>
      <c r="BB96" s="146"/>
      <c r="BC96" s="146"/>
      <c r="BD96" s="146"/>
      <c r="BE96" s="146"/>
      <c r="BF96" s="146"/>
      <c r="BG96" s="146"/>
      <c r="BH96" s="109" t="s">
        <v>159</v>
      </c>
      <c r="BI96" s="109"/>
      <c r="BJ96" s="109"/>
      <c r="BK96" s="109"/>
      <c r="BL96" s="109"/>
      <c r="BM96" s="109"/>
      <c r="BN96" s="109"/>
      <c r="BO96" s="109"/>
      <c r="BP96" s="21"/>
      <c r="BQ96" s="16"/>
      <c r="BR96" s="16"/>
      <c r="BS96" s="16"/>
      <c r="BV96" s="109" t="s">
        <v>159</v>
      </c>
      <c r="BW96" s="109"/>
      <c r="BX96" s="109"/>
      <c r="BY96" s="109"/>
      <c r="BZ96" s="109"/>
      <c r="CA96" s="109"/>
      <c r="CB96" s="109"/>
      <c r="CC96" s="109"/>
      <c r="CD96" s="21"/>
    </row>
    <row r="97" spans="1:82" s="33" customFormat="1" ht="13.5" customHeight="1">
      <c r="A97" s="184" t="s">
        <v>118</v>
      </c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6"/>
      <c r="AO97" s="38"/>
      <c r="AP97" s="38"/>
      <c r="AQ97" s="38"/>
      <c r="AR97" s="38"/>
      <c r="AS97" s="38"/>
      <c r="AT97" s="38"/>
      <c r="AU97" s="133" t="s">
        <v>117</v>
      </c>
      <c r="AV97" s="133"/>
      <c r="AW97" s="133"/>
      <c r="AX97" s="133"/>
      <c r="AY97" s="146" t="s">
        <v>95</v>
      </c>
      <c r="AZ97" s="146"/>
      <c r="BA97" s="146"/>
      <c r="BB97" s="146"/>
      <c r="BC97" s="146"/>
      <c r="BD97" s="146"/>
      <c r="BE97" s="146"/>
      <c r="BF97" s="146"/>
      <c r="BG97" s="146"/>
      <c r="BH97" s="76" t="s">
        <v>95</v>
      </c>
      <c r="BI97" s="76"/>
      <c r="BJ97" s="76"/>
      <c r="BK97" s="76"/>
      <c r="BL97" s="76"/>
      <c r="BM97" s="76"/>
      <c r="BN97" s="76"/>
      <c r="BO97" s="76"/>
      <c r="BP97" s="21"/>
      <c r="BQ97" s="16"/>
      <c r="BR97" s="16"/>
      <c r="BS97" s="16"/>
      <c r="BV97" s="76" t="s">
        <v>95</v>
      </c>
      <c r="BW97" s="76"/>
      <c r="BX97" s="76"/>
      <c r="BY97" s="76"/>
      <c r="BZ97" s="76"/>
      <c r="CA97" s="76"/>
      <c r="CB97" s="76"/>
      <c r="CC97" s="76"/>
      <c r="CD97" s="21"/>
    </row>
    <row r="98" spans="1:82" s="33" customFormat="1" ht="13.5" customHeight="1">
      <c r="A98" s="169" t="s">
        <v>85</v>
      </c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33">
        <v>1490</v>
      </c>
      <c r="AV98" s="133"/>
      <c r="AW98" s="133"/>
      <c r="AX98" s="133"/>
      <c r="AY98" s="146" t="s">
        <v>95</v>
      </c>
      <c r="AZ98" s="146"/>
      <c r="BA98" s="146"/>
      <c r="BB98" s="146"/>
      <c r="BC98" s="146"/>
      <c r="BD98" s="146"/>
      <c r="BE98" s="146"/>
      <c r="BF98" s="146"/>
      <c r="BG98" s="146"/>
      <c r="BH98" s="76" t="s">
        <v>95</v>
      </c>
      <c r="BI98" s="76"/>
      <c r="BJ98" s="76"/>
      <c r="BK98" s="76"/>
      <c r="BL98" s="76"/>
      <c r="BM98" s="76"/>
      <c r="BN98" s="76"/>
      <c r="BO98" s="76"/>
      <c r="BP98" s="16"/>
      <c r="BQ98" s="16"/>
      <c r="BR98" s="16"/>
      <c r="BS98" s="16"/>
      <c r="BV98" s="76" t="s">
        <v>95</v>
      </c>
      <c r="BW98" s="76"/>
      <c r="BX98" s="76"/>
      <c r="BY98" s="76"/>
      <c r="BZ98" s="76"/>
      <c r="CA98" s="76"/>
      <c r="CB98" s="76"/>
      <c r="CC98" s="76"/>
      <c r="CD98" s="16"/>
    </row>
    <row r="99" spans="1:82" s="33" customFormat="1" ht="13.5" customHeight="1">
      <c r="A99" s="249" t="s">
        <v>35</v>
      </c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132">
        <v>1495</v>
      </c>
      <c r="AV99" s="132"/>
      <c r="AW99" s="132"/>
      <c r="AX99" s="132"/>
      <c r="AY99" s="129">
        <f>AY86+AY89+AY90+AY93+AY94</f>
        <v>934274</v>
      </c>
      <c r="AZ99" s="129"/>
      <c r="BA99" s="129"/>
      <c r="BB99" s="129"/>
      <c r="BC99" s="129"/>
      <c r="BD99" s="129"/>
      <c r="BE99" s="129"/>
      <c r="BF99" s="129"/>
      <c r="BG99" s="129"/>
      <c r="BH99" s="77">
        <f>BH86+BH89+BH90+BH93+BH94</f>
        <v>937447</v>
      </c>
      <c r="BI99" s="77"/>
      <c r="BJ99" s="77"/>
      <c r="BK99" s="77"/>
      <c r="BL99" s="77"/>
      <c r="BM99" s="77"/>
      <c r="BN99" s="77"/>
      <c r="BO99" s="77"/>
      <c r="BP99" s="16"/>
      <c r="BQ99" s="16"/>
      <c r="BR99" s="16"/>
      <c r="BS99" s="16"/>
      <c r="BV99" s="77">
        <f>BV86+BV89+BV90+BV93+BV94</f>
        <v>1505297</v>
      </c>
      <c r="BW99" s="77"/>
      <c r="BX99" s="77"/>
      <c r="BY99" s="77"/>
      <c r="BZ99" s="77"/>
      <c r="CA99" s="77"/>
      <c r="CB99" s="77"/>
      <c r="CC99" s="77"/>
      <c r="CD99" s="16"/>
    </row>
    <row r="100" spans="1:82" s="33" customFormat="1" ht="13.5" customHeight="1">
      <c r="A100" s="250" t="s">
        <v>58</v>
      </c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2"/>
      <c r="AU100" s="193">
        <v>1500</v>
      </c>
      <c r="AV100" s="194"/>
      <c r="AW100" s="194"/>
      <c r="AX100" s="195"/>
      <c r="AY100" s="153" t="s">
        <v>95</v>
      </c>
      <c r="AZ100" s="154"/>
      <c r="BA100" s="154"/>
      <c r="BB100" s="154"/>
      <c r="BC100" s="154"/>
      <c r="BD100" s="154"/>
      <c r="BE100" s="154"/>
      <c r="BF100" s="154"/>
      <c r="BG100" s="155"/>
      <c r="BH100" s="78" t="s">
        <v>95</v>
      </c>
      <c r="BI100" s="79"/>
      <c r="BJ100" s="79"/>
      <c r="BK100" s="79"/>
      <c r="BL100" s="79"/>
      <c r="BM100" s="79"/>
      <c r="BN100" s="79"/>
      <c r="BO100" s="80"/>
      <c r="BP100" s="16"/>
      <c r="BQ100" s="16"/>
      <c r="BR100" s="16"/>
      <c r="BS100" s="16"/>
      <c r="BV100" s="78" t="s">
        <v>95</v>
      </c>
      <c r="BW100" s="79"/>
      <c r="BX100" s="79"/>
      <c r="BY100" s="79"/>
      <c r="BZ100" s="79"/>
      <c r="CA100" s="79"/>
      <c r="CB100" s="79"/>
      <c r="CC100" s="80"/>
      <c r="CD100" s="16"/>
    </row>
    <row r="101" spans="1:82" s="33" customFormat="1" ht="13.5" customHeight="1">
      <c r="A101" s="171" t="s">
        <v>59</v>
      </c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3"/>
      <c r="AU101" s="196"/>
      <c r="AV101" s="197"/>
      <c r="AW101" s="197"/>
      <c r="AX101" s="198"/>
      <c r="AY101" s="156"/>
      <c r="AZ101" s="157"/>
      <c r="BA101" s="157"/>
      <c r="BB101" s="157"/>
      <c r="BC101" s="157"/>
      <c r="BD101" s="157"/>
      <c r="BE101" s="157"/>
      <c r="BF101" s="157"/>
      <c r="BG101" s="158"/>
      <c r="BH101" s="81"/>
      <c r="BI101" s="82"/>
      <c r="BJ101" s="82"/>
      <c r="BK101" s="82"/>
      <c r="BL101" s="82"/>
      <c r="BM101" s="82"/>
      <c r="BN101" s="82"/>
      <c r="BO101" s="83"/>
      <c r="BP101" s="16"/>
      <c r="BQ101" s="16"/>
      <c r="BR101" s="16"/>
      <c r="BS101" s="16"/>
      <c r="BV101" s="81"/>
      <c r="BW101" s="82"/>
      <c r="BX101" s="82"/>
      <c r="BY101" s="82"/>
      <c r="BZ101" s="82"/>
      <c r="CA101" s="82"/>
      <c r="CB101" s="82"/>
      <c r="CC101" s="83"/>
      <c r="CD101" s="16"/>
    </row>
    <row r="102" spans="1:82" s="33" customFormat="1" ht="13.5" customHeight="1">
      <c r="A102" s="171" t="s">
        <v>120</v>
      </c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3"/>
      <c r="AU102" s="133" t="s">
        <v>119</v>
      </c>
      <c r="AV102" s="133"/>
      <c r="AW102" s="133"/>
      <c r="AX102" s="133"/>
      <c r="AY102" s="140" t="s">
        <v>95</v>
      </c>
      <c r="AZ102" s="141"/>
      <c r="BA102" s="141"/>
      <c r="BB102" s="141"/>
      <c r="BC102" s="141"/>
      <c r="BD102" s="141"/>
      <c r="BE102" s="141"/>
      <c r="BF102" s="141"/>
      <c r="BG102" s="142"/>
      <c r="BH102" s="37"/>
      <c r="BI102" s="36"/>
      <c r="BJ102" s="84" t="s">
        <v>95</v>
      </c>
      <c r="BK102" s="85"/>
      <c r="BL102" s="85"/>
      <c r="BM102" s="85"/>
      <c r="BN102" s="85"/>
      <c r="BO102" s="86"/>
      <c r="BP102" s="16"/>
      <c r="BQ102" s="16"/>
      <c r="BR102" s="16"/>
      <c r="BS102" s="16"/>
      <c r="BV102" s="37"/>
      <c r="BW102" s="36"/>
      <c r="BX102" s="84" t="s">
        <v>95</v>
      </c>
      <c r="BY102" s="85"/>
      <c r="BZ102" s="85"/>
      <c r="CA102" s="85"/>
      <c r="CB102" s="85"/>
      <c r="CC102" s="86"/>
      <c r="CD102" s="16"/>
    </row>
    <row r="103" spans="1:82" s="33" customFormat="1" ht="13.5" customHeight="1">
      <c r="A103" s="168" t="s">
        <v>60</v>
      </c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33">
        <v>1510</v>
      </c>
      <c r="AV103" s="133"/>
      <c r="AW103" s="133"/>
      <c r="AX103" s="133"/>
      <c r="AY103" s="140" t="s">
        <v>95</v>
      </c>
      <c r="AZ103" s="141"/>
      <c r="BA103" s="141"/>
      <c r="BB103" s="141"/>
      <c r="BC103" s="141"/>
      <c r="BD103" s="141"/>
      <c r="BE103" s="141"/>
      <c r="BF103" s="141"/>
      <c r="BG103" s="142"/>
      <c r="BH103" s="76" t="s">
        <v>228</v>
      </c>
      <c r="BI103" s="76"/>
      <c r="BJ103" s="76"/>
      <c r="BK103" s="76"/>
      <c r="BL103" s="76"/>
      <c r="BM103" s="76"/>
      <c r="BN103" s="76"/>
      <c r="BO103" s="76"/>
      <c r="BP103" s="16"/>
      <c r="BQ103" s="16"/>
      <c r="BR103" s="16"/>
      <c r="BS103" s="16"/>
      <c r="BV103" s="87">
        <v>1708</v>
      </c>
      <c r="BW103" s="87"/>
      <c r="BX103" s="87"/>
      <c r="BY103" s="87"/>
      <c r="BZ103" s="87"/>
      <c r="CA103" s="87"/>
      <c r="CB103" s="87"/>
      <c r="CC103" s="87"/>
      <c r="CD103" s="16"/>
    </row>
    <row r="104" spans="1:82" s="33" customFormat="1" ht="13.5" customHeight="1">
      <c r="A104" s="169" t="s">
        <v>61</v>
      </c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33">
        <v>1515</v>
      </c>
      <c r="AV104" s="133"/>
      <c r="AW104" s="133"/>
      <c r="AX104" s="133"/>
      <c r="AY104" s="146">
        <v>70392</v>
      </c>
      <c r="AZ104" s="146"/>
      <c r="BA104" s="146"/>
      <c r="BB104" s="146"/>
      <c r="BC104" s="146"/>
      <c r="BD104" s="146"/>
      <c r="BE104" s="146"/>
      <c r="BF104" s="146"/>
      <c r="BG104" s="146"/>
      <c r="BH104" s="76">
        <v>61277</v>
      </c>
      <c r="BI104" s="76"/>
      <c r="BJ104" s="76"/>
      <c r="BK104" s="76"/>
      <c r="BL104" s="76"/>
      <c r="BM104" s="76"/>
      <c r="BN104" s="76"/>
      <c r="BO104" s="76"/>
      <c r="BP104" s="16"/>
      <c r="BQ104" s="16"/>
      <c r="BR104" s="16"/>
      <c r="BS104" s="16"/>
      <c r="BV104" s="76">
        <v>68591</v>
      </c>
      <c r="BW104" s="76"/>
      <c r="BX104" s="76"/>
      <c r="BY104" s="76"/>
      <c r="BZ104" s="76"/>
      <c r="CA104" s="76"/>
      <c r="CB104" s="76"/>
      <c r="CC104" s="76"/>
      <c r="CD104" s="16"/>
    </row>
    <row r="105" spans="1:82" s="33" customFormat="1" ht="13.5" customHeight="1">
      <c r="A105" s="169" t="s">
        <v>62</v>
      </c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33">
        <v>1520</v>
      </c>
      <c r="AV105" s="133"/>
      <c r="AW105" s="133"/>
      <c r="AX105" s="133"/>
      <c r="AY105" s="146" t="s">
        <v>95</v>
      </c>
      <c r="AZ105" s="146"/>
      <c r="BA105" s="146"/>
      <c r="BB105" s="146"/>
      <c r="BC105" s="146"/>
      <c r="BD105" s="146"/>
      <c r="BE105" s="146"/>
      <c r="BF105" s="146"/>
      <c r="BG105" s="146"/>
      <c r="BH105" s="76" t="s">
        <v>228</v>
      </c>
      <c r="BI105" s="76"/>
      <c r="BJ105" s="76"/>
      <c r="BK105" s="76"/>
      <c r="BL105" s="76"/>
      <c r="BM105" s="76"/>
      <c r="BN105" s="76"/>
      <c r="BO105" s="76"/>
      <c r="BP105" s="16"/>
      <c r="BQ105" s="16"/>
      <c r="BR105" s="16"/>
      <c r="BS105" s="16"/>
      <c r="BV105" s="76" t="s">
        <v>228</v>
      </c>
      <c r="BW105" s="76"/>
      <c r="BX105" s="76"/>
      <c r="BY105" s="76"/>
      <c r="BZ105" s="76"/>
      <c r="CA105" s="76"/>
      <c r="CB105" s="76"/>
      <c r="CC105" s="76"/>
      <c r="CD105" s="16"/>
    </row>
    <row r="106" spans="1:82" s="33" customFormat="1" ht="13.5" customHeight="1">
      <c r="A106" s="169" t="s">
        <v>122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33" t="s">
        <v>121</v>
      </c>
      <c r="AV106" s="133"/>
      <c r="AW106" s="133"/>
      <c r="AX106" s="133"/>
      <c r="AY106" s="146" t="s">
        <v>95</v>
      </c>
      <c r="AZ106" s="146"/>
      <c r="BA106" s="146"/>
      <c r="BB106" s="146"/>
      <c r="BC106" s="146"/>
      <c r="BD106" s="146"/>
      <c r="BE106" s="146"/>
      <c r="BF106" s="146"/>
      <c r="BG106" s="146"/>
      <c r="BH106" s="76" t="s">
        <v>228</v>
      </c>
      <c r="BI106" s="76"/>
      <c r="BJ106" s="76"/>
      <c r="BK106" s="76"/>
      <c r="BL106" s="76"/>
      <c r="BM106" s="76"/>
      <c r="BN106" s="76"/>
      <c r="BO106" s="76"/>
      <c r="BP106" s="16"/>
      <c r="BQ106" s="16"/>
      <c r="BR106" s="16"/>
      <c r="BS106" s="16"/>
      <c r="BV106" s="76" t="s">
        <v>228</v>
      </c>
      <c r="BW106" s="76"/>
      <c r="BX106" s="76"/>
      <c r="BY106" s="76"/>
      <c r="BZ106" s="76"/>
      <c r="CA106" s="76"/>
      <c r="CB106" s="76"/>
      <c r="CC106" s="76"/>
      <c r="CD106" s="16"/>
    </row>
    <row r="107" spans="1:82" s="33" customFormat="1" ht="13.5" customHeight="1">
      <c r="A107" s="169" t="s">
        <v>63</v>
      </c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33">
        <v>1525</v>
      </c>
      <c r="AV107" s="133"/>
      <c r="AW107" s="133"/>
      <c r="AX107" s="133"/>
      <c r="AY107" s="146">
        <v>583789</v>
      </c>
      <c r="AZ107" s="146"/>
      <c r="BA107" s="146"/>
      <c r="BB107" s="146"/>
      <c r="BC107" s="146"/>
      <c r="BD107" s="146"/>
      <c r="BE107" s="146"/>
      <c r="BF107" s="146"/>
      <c r="BG107" s="146"/>
      <c r="BH107" s="76">
        <v>532143</v>
      </c>
      <c r="BI107" s="76"/>
      <c r="BJ107" s="76"/>
      <c r="BK107" s="76"/>
      <c r="BL107" s="76"/>
      <c r="BM107" s="76"/>
      <c r="BN107" s="76"/>
      <c r="BO107" s="76"/>
      <c r="BP107" s="16"/>
      <c r="BQ107" s="16"/>
      <c r="BR107" s="16"/>
      <c r="BS107" s="16"/>
      <c r="BV107" s="76">
        <v>788387</v>
      </c>
      <c r="BW107" s="76"/>
      <c r="BX107" s="76"/>
      <c r="BY107" s="76"/>
      <c r="BZ107" s="76"/>
      <c r="CA107" s="76"/>
      <c r="CB107" s="76"/>
      <c r="CC107" s="76"/>
      <c r="CD107" s="16"/>
    </row>
    <row r="108" spans="1:82" s="33" customFormat="1" ht="13.5" customHeight="1">
      <c r="A108" s="169" t="s">
        <v>132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33" t="s">
        <v>123</v>
      </c>
      <c r="AV108" s="133"/>
      <c r="AW108" s="133"/>
      <c r="AX108" s="133"/>
      <c r="AY108" s="146" t="s">
        <v>95</v>
      </c>
      <c r="AZ108" s="146"/>
      <c r="BA108" s="146"/>
      <c r="BB108" s="146"/>
      <c r="BC108" s="146"/>
      <c r="BD108" s="146"/>
      <c r="BE108" s="146"/>
      <c r="BF108" s="146"/>
      <c r="BG108" s="146"/>
      <c r="BH108" s="76" t="s">
        <v>95</v>
      </c>
      <c r="BI108" s="76"/>
      <c r="BJ108" s="76"/>
      <c r="BK108" s="76"/>
      <c r="BL108" s="76"/>
      <c r="BM108" s="76"/>
      <c r="BN108" s="76"/>
      <c r="BO108" s="76"/>
      <c r="BP108" s="16"/>
      <c r="BQ108" s="16"/>
      <c r="BR108" s="16"/>
      <c r="BS108" s="16"/>
      <c r="BV108" s="76" t="s">
        <v>95</v>
      </c>
      <c r="BW108" s="76"/>
      <c r="BX108" s="76"/>
      <c r="BY108" s="76"/>
      <c r="BZ108" s="76"/>
      <c r="CA108" s="76"/>
      <c r="CB108" s="76"/>
      <c r="CC108" s="76"/>
      <c r="CD108" s="16"/>
    </row>
    <row r="109" spans="1:82" s="33" customFormat="1" ht="13.5" customHeight="1">
      <c r="A109" s="180" t="s">
        <v>133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33" t="s">
        <v>124</v>
      </c>
      <c r="AV109" s="133"/>
      <c r="AW109" s="133"/>
      <c r="AX109" s="133"/>
      <c r="AY109" s="170" t="s">
        <v>95</v>
      </c>
      <c r="AZ109" s="170"/>
      <c r="BA109" s="170"/>
      <c r="BB109" s="170"/>
      <c r="BC109" s="170"/>
      <c r="BD109" s="170"/>
      <c r="BE109" s="170"/>
      <c r="BF109" s="170"/>
      <c r="BG109" s="170"/>
      <c r="BH109" s="107" t="s">
        <v>95</v>
      </c>
      <c r="BI109" s="107"/>
      <c r="BJ109" s="107"/>
      <c r="BK109" s="107"/>
      <c r="BL109" s="107"/>
      <c r="BM109" s="107"/>
      <c r="BN109" s="107"/>
      <c r="BO109" s="107"/>
      <c r="BP109" s="16"/>
      <c r="BQ109" s="16"/>
      <c r="BR109" s="16"/>
      <c r="BS109" s="16"/>
      <c r="BV109" s="107" t="s">
        <v>95</v>
      </c>
      <c r="BW109" s="107"/>
      <c r="BX109" s="107"/>
      <c r="BY109" s="107"/>
      <c r="BZ109" s="107"/>
      <c r="CA109" s="107"/>
      <c r="CB109" s="107"/>
      <c r="CC109" s="107"/>
      <c r="CD109" s="16"/>
    </row>
    <row r="110" spans="1:82" s="33" customFormat="1" ht="13.5" customHeight="1">
      <c r="A110" s="181" t="s">
        <v>134</v>
      </c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3"/>
      <c r="AU110" s="174" t="s">
        <v>125</v>
      </c>
      <c r="AV110" s="175"/>
      <c r="AW110" s="175"/>
      <c r="AX110" s="176"/>
      <c r="AY110" s="153"/>
      <c r="AZ110" s="154"/>
      <c r="BA110" s="154"/>
      <c r="BB110" s="154"/>
      <c r="BC110" s="154"/>
      <c r="BD110" s="154"/>
      <c r="BE110" s="154"/>
      <c r="BF110" s="154"/>
      <c r="BG110" s="155"/>
      <c r="BH110" s="104"/>
      <c r="BI110" s="105"/>
      <c r="BJ110" s="105"/>
      <c r="BK110" s="105"/>
      <c r="BL110" s="105"/>
      <c r="BM110" s="105"/>
      <c r="BN110" s="105"/>
      <c r="BO110" s="106"/>
      <c r="BP110" s="16"/>
      <c r="BQ110" s="16"/>
      <c r="BR110" s="16"/>
      <c r="BS110" s="16"/>
      <c r="BV110" s="104"/>
      <c r="BW110" s="105"/>
      <c r="BX110" s="105"/>
      <c r="BY110" s="105"/>
      <c r="BZ110" s="105"/>
      <c r="CA110" s="105"/>
      <c r="CB110" s="105"/>
      <c r="CC110" s="106"/>
      <c r="CD110" s="16"/>
    </row>
    <row r="111" spans="1:82" s="33" customFormat="1" ht="13.5" customHeight="1">
      <c r="A111" s="171" t="s">
        <v>135</v>
      </c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3"/>
      <c r="AU111" s="177"/>
      <c r="AV111" s="178"/>
      <c r="AW111" s="178"/>
      <c r="AX111" s="179"/>
      <c r="AY111" s="156" t="s">
        <v>95</v>
      </c>
      <c r="AZ111" s="157"/>
      <c r="BA111" s="157"/>
      <c r="BB111" s="157"/>
      <c r="BC111" s="157"/>
      <c r="BD111" s="157"/>
      <c r="BE111" s="157"/>
      <c r="BF111" s="157"/>
      <c r="BG111" s="158"/>
      <c r="BH111" s="101" t="s">
        <v>95</v>
      </c>
      <c r="BI111" s="102"/>
      <c r="BJ111" s="102"/>
      <c r="BK111" s="102"/>
      <c r="BL111" s="102"/>
      <c r="BM111" s="102"/>
      <c r="BN111" s="102"/>
      <c r="BO111" s="103"/>
      <c r="BP111" s="16"/>
      <c r="BQ111" s="16"/>
      <c r="BR111" s="16"/>
      <c r="BS111" s="16"/>
      <c r="BV111" s="101" t="s">
        <v>95</v>
      </c>
      <c r="BW111" s="102"/>
      <c r="BX111" s="102"/>
      <c r="BY111" s="102"/>
      <c r="BZ111" s="102"/>
      <c r="CA111" s="102"/>
      <c r="CB111" s="102"/>
      <c r="CC111" s="103"/>
      <c r="CD111" s="16"/>
    </row>
    <row r="112" spans="1:82" s="33" customFormat="1" ht="13.5" customHeight="1">
      <c r="A112" s="168" t="s">
        <v>136</v>
      </c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33" t="s">
        <v>126</v>
      </c>
      <c r="AV112" s="133"/>
      <c r="AW112" s="133"/>
      <c r="AX112" s="133"/>
      <c r="AY112" s="156" t="s">
        <v>95</v>
      </c>
      <c r="AZ112" s="157"/>
      <c r="BA112" s="157"/>
      <c r="BB112" s="157"/>
      <c r="BC112" s="157"/>
      <c r="BD112" s="157"/>
      <c r="BE112" s="157"/>
      <c r="BF112" s="157"/>
      <c r="BG112" s="158"/>
      <c r="BH112" s="101" t="s">
        <v>95</v>
      </c>
      <c r="BI112" s="102"/>
      <c r="BJ112" s="102"/>
      <c r="BK112" s="102"/>
      <c r="BL112" s="102"/>
      <c r="BM112" s="102"/>
      <c r="BN112" s="102"/>
      <c r="BO112" s="103"/>
      <c r="BP112" s="16"/>
      <c r="BQ112" s="16"/>
      <c r="BR112" s="16"/>
      <c r="BS112" s="16"/>
      <c r="BV112" s="101" t="s">
        <v>95</v>
      </c>
      <c r="BW112" s="102"/>
      <c r="BX112" s="102"/>
      <c r="BY112" s="102"/>
      <c r="BZ112" s="102"/>
      <c r="CA112" s="102"/>
      <c r="CB112" s="102"/>
      <c r="CC112" s="103"/>
      <c r="CD112" s="16"/>
    </row>
    <row r="113" spans="1:82" s="33" customFormat="1" ht="13.5" customHeight="1">
      <c r="A113" s="169" t="s">
        <v>137</v>
      </c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33" t="s">
        <v>127</v>
      </c>
      <c r="AV113" s="133"/>
      <c r="AW113" s="133"/>
      <c r="AX113" s="133"/>
      <c r="AY113" s="156" t="s">
        <v>95</v>
      </c>
      <c r="AZ113" s="157"/>
      <c r="BA113" s="157"/>
      <c r="BB113" s="157"/>
      <c r="BC113" s="157"/>
      <c r="BD113" s="157"/>
      <c r="BE113" s="157"/>
      <c r="BF113" s="157"/>
      <c r="BG113" s="158"/>
      <c r="BH113" s="101" t="s">
        <v>95</v>
      </c>
      <c r="BI113" s="102"/>
      <c r="BJ113" s="102"/>
      <c r="BK113" s="102"/>
      <c r="BL113" s="102"/>
      <c r="BM113" s="102"/>
      <c r="BN113" s="102"/>
      <c r="BO113" s="103"/>
      <c r="BP113" s="16"/>
      <c r="BQ113" s="16"/>
      <c r="BR113" s="16"/>
      <c r="BS113" s="16"/>
      <c r="BV113" s="101" t="s">
        <v>95</v>
      </c>
      <c r="BW113" s="102"/>
      <c r="BX113" s="102"/>
      <c r="BY113" s="102"/>
      <c r="BZ113" s="102"/>
      <c r="CA113" s="102"/>
      <c r="CB113" s="102"/>
      <c r="CC113" s="103"/>
      <c r="CD113" s="16"/>
    </row>
    <row r="114" spans="1:82" s="33" customFormat="1" ht="13.5" customHeight="1">
      <c r="A114" s="169" t="s">
        <v>138</v>
      </c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33" t="s">
        <v>128</v>
      </c>
      <c r="AV114" s="133"/>
      <c r="AW114" s="133"/>
      <c r="AX114" s="133"/>
      <c r="AY114" s="156" t="s">
        <v>95</v>
      </c>
      <c r="AZ114" s="157"/>
      <c r="BA114" s="157"/>
      <c r="BB114" s="157"/>
      <c r="BC114" s="157"/>
      <c r="BD114" s="157"/>
      <c r="BE114" s="157"/>
      <c r="BF114" s="157"/>
      <c r="BG114" s="158"/>
      <c r="BH114" s="101" t="s">
        <v>95</v>
      </c>
      <c r="BI114" s="102"/>
      <c r="BJ114" s="102"/>
      <c r="BK114" s="102"/>
      <c r="BL114" s="102"/>
      <c r="BM114" s="102"/>
      <c r="BN114" s="102"/>
      <c r="BO114" s="103"/>
      <c r="BP114" s="16"/>
      <c r="BQ114" s="16"/>
      <c r="BR114" s="16"/>
      <c r="BS114" s="16"/>
      <c r="BV114" s="101" t="s">
        <v>95</v>
      </c>
      <c r="BW114" s="102"/>
      <c r="BX114" s="102"/>
      <c r="BY114" s="102"/>
      <c r="BZ114" s="102"/>
      <c r="CA114" s="102"/>
      <c r="CB114" s="102"/>
      <c r="CC114" s="103"/>
      <c r="CD114" s="16"/>
    </row>
    <row r="115" spans="1:82" s="33" customFormat="1" ht="13.5" customHeight="1">
      <c r="A115" s="168" t="s">
        <v>139</v>
      </c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33" t="s">
        <v>129</v>
      </c>
      <c r="AV115" s="133"/>
      <c r="AW115" s="133"/>
      <c r="AX115" s="133"/>
      <c r="AY115" s="156" t="s">
        <v>95</v>
      </c>
      <c r="AZ115" s="157"/>
      <c r="BA115" s="157"/>
      <c r="BB115" s="157"/>
      <c r="BC115" s="157"/>
      <c r="BD115" s="157"/>
      <c r="BE115" s="157"/>
      <c r="BF115" s="157"/>
      <c r="BG115" s="158"/>
      <c r="BH115" s="101" t="s">
        <v>95</v>
      </c>
      <c r="BI115" s="102"/>
      <c r="BJ115" s="102"/>
      <c r="BK115" s="102"/>
      <c r="BL115" s="102"/>
      <c r="BM115" s="102"/>
      <c r="BN115" s="102"/>
      <c r="BO115" s="103"/>
      <c r="BP115" s="16"/>
      <c r="BQ115" s="16"/>
      <c r="BR115" s="16"/>
      <c r="BS115" s="16"/>
      <c r="BV115" s="101" t="s">
        <v>95</v>
      </c>
      <c r="BW115" s="102"/>
      <c r="BX115" s="102"/>
      <c r="BY115" s="102"/>
      <c r="BZ115" s="102"/>
      <c r="CA115" s="102"/>
      <c r="CB115" s="102"/>
      <c r="CC115" s="103"/>
      <c r="CD115" s="16"/>
    </row>
    <row r="116" spans="1:82" s="33" customFormat="1" ht="13.5" customHeight="1">
      <c r="A116" s="169" t="s">
        <v>140</v>
      </c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33" t="s">
        <v>130</v>
      </c>
      <c r="AV116" s="133"/>
      <c r="AW116" s="133"/>
      <c r="AX116" s="133"/>
      <c r="AY116" s="156" t="s">
        <v>95</v>
      </c>
      <c r="AZ116" s="157"/>
      <c r="BA116" s="157"/>
      <c r="BB116" s="157"/>
      <c r="BC116" s="157"/>
      <c r="BD116" s="157"/>
      <c r="BE116" s="157"/>
      <c r="BF116" s="157"/>
      <c r="BG116" s="158"/>
      <c r="BH116" s="101" t="s">
        <v>95</v>
      </c>
      <c r="BI116" s="102"/>
      <c r="BJ116" s="102"/>
      <c r="BK116" s="102"/>
      <c r="BL116" s="102"/>
      <c r="BM116" s="102"/>
      <c r="BN116" s="102"/>
      <c r="BO116" s="103"/>
      <c r="BP116" s="16"/>
      <c r="BQ116" s="16"/>
      <c r="BR116" s="16"/>
      <c r="BS116" s="16"/>
      <c r="BV116" s="101" t="s">
        <v>95</v>
      </c>
      <c r="BW116" s="102"/>
      <c r="BX116" s="102"/>
      <c r="BY116" s="102"/>
      <c r="BZ116" s="102"/>
      <c r="CA116" s="102"/>
      <c r="CB116" s="102"/>
      <c r="CC116" s="103"/>
      <c r="CD116" s="16"/>
    </row>
    <row r="117" spans="1:82" s="33" customFormat="1" ht="13.5" customHeight="1">
      <c r="A117" s="169" t="s">
        <v>141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33" t="s">
        <v>131</v>
      </c>
      <c r="AV117" s="133"/>
      <c r="AW117" s="133"/>
      <c r="AX117" s="133"/>
      <c r="AY117" s="156" t="s">
        <v>95</v>
      </c>
      <c r="AZ117" s="157"/>
      <c r="BA117" s="157"/>
      <c r="BB117" s="157"/>
      <c r="BC117" s="157"/>
      <c r="BD117" s="157"/>
      <c r="BE117" s="157"/>
      <c r="BF117" s="157"/>
      <c r="BG117" s="158"/>
      <c r="BH117" s="101" t="s">
        <v>95</v>
      </c>
      <c r="BI117" s="102"/>
      <c r="BJ117" s="102"/>
      <c r="BK117" s="102"/>
      <c r="BL117" s="102"/>
      <c r="BM117" s="102"/>
      <c r="BN117" s="102"/>
      <c r="BO117" s="103"/>
      <c r="BP117" s="16"/>
      <c r="BQ117" s="16"/>
      <c r="BR117" s="16"/>
      <c r="BS117" s="16"/>
      <c r="BV117" s="101" t="s">
        <v>95</v>
      </c>
      <c r="BW117" s="102"/>
      <c r="BX117" s="102"/>
      <c r="BY117" s="102"/>
      <c r="BZ117" s="102"/>
      <c r="CA117" s="102"/>
      <c r="CB117" s="102"/>
      <c r="CC117" s="103"/>
      <c r="CD117" s="16"/>
    </row>
    <row r="118" spans="1:82" s="33" customFormat="1" ht="13.5" customHeight="1">
      <c r="A118" s="249" t="s">
        <v>49</v>
      </c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132">
        <v>1595</v>
      </c>
      <c r="AV118" s="132"/>
      <c r="AW118" s="132"/>
      <c r="AX118" s="132"/>
      <c r="AY118" s="129">
        <f>AY104+AY107</f>
        <v>654181</v>
      </c>
      <c r="AZ118" s="129"/>
      <c r="BA118" s="129"/>
      <c r="BB118" s="129"/>
      <c r="BC118" s="129"/>
      <c r="BD118" s="129"/>
      <c r="BE118" s="129"/>
      <c r="BF118" s="129"/>
      <c r="BG118" s="129"/>
      <c r="BH118" s="77">
        <f>BH104+BH107</f>
        <v>593420</v>
      </c>
      <c r="BI118" s="77"/>
      <c r="BJ118" s="77"/>
      <c r="BK118" s="77"/>
      <c r="BL118" s="77"/>
      <c r="BM118" s="77"/>
      <c r="BN118" s="77"/>
      <c r="BO118" s="77"/>
      <c r="BP118" s="16"/>
      <c r="BQ118" s="16"/>
      <c r="BR118" s="16"/>
      <c r="BS118" s="16"/>
      <c r="BV118" s="77">
        <f>BV103+BV104+BV107</f>
        <v>858686</v>
      </c>
      <c r="BW118" s="77"/>
      <c r="BX118" s="77"/>
      <c r="BY118" s="77"/>
      <c r="BZ118" s="77"/>
      <c r="CA118" s="77"/>
      <c r="CB118" s="77"/>
      <c r="CC118" s="77"/>
      <c r="CD118" s="16"/>
    </row>
    <row r="119" spans="1:82" s="33" customFormat="1" ht="13.5" customHeight="1">
      <c r="A119" s="250" t="s">
        <v>163</v>
      </c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1"/>
      <c r="AJ119" s="251"/>
      <c r="AK119" s="251"/>
      <c r="AL119" s="251"/>
      <c r="AM119" s="251"/>
      <c r="AN119" s="251"/>
      <c r="AO119" s="251"/>
      <c r="AP119" s="251"/>
      <c r="AQ119" s="251"/>
      <c r="AR119" s="251"/>
      <c r="AS119" s="251"/>
      <c r="AT119" s="252"/>
      <c r="AU119" s="193">
        <v>1600</v>
      </c>
      <c r="AV119" s="194"/>
      <c r="AW119" s="194"/>
      <c r="AX119" s="195"/>
      <c r="AY119" s="202">
        <v>1708</v>
      </c>
      <c r="AZ119" s="205"/>
      <c r="BA119" s="205"/>
      <c r="BB119" s="205"/>
      <c r="BC119" s="205"/>
      <c r="BD119" s="205"/>
      <c r="BE119" s="205"/>
      <c r="BF119" s="205"/>
      <c r="BG119" s="206"/>
      <c r="BH119" s="119">
        <v>1708</v>
      </c>
      <c r="BI119" s="120"/>
      <c r="BJ119" s="120"/>
      <c r="BK119" s="120"/>
      <c r="BL119" s="120"/>
      <c r="BM119" s="120"/>
      <c r="BN119" s="120"/>
      <c r="BO119" s="121"/>
      <c r="BP119" s="16"/>
      <c r="BQ119" s="16"/>
      <c r="BR119" s="16"/>
      <c r="BS119" s="16"/>
      <c r="BV119" s="88">
        <v>444</v>
      </c>
      <c r="BW119" s="89"/>
      <c r="BX119" s="89"/>
      <c r="BY119" s="89"/>
      <c r="BZ119" s="89"/>
      <c r="CA119" s="89"/>
      <c r="CB119" s="89"/>
      <c r="CC119" s="90"/>
      <c r="CD119" s="16"/>
    </row>
    <row r="120" spans="1:82" s="33" customFormat="1" ht="13.5" customHeight="1">
      <c r="A120" s="171" t="s">
        <v>64</v>
      </c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3"/>
      <c r="AU120" s="196"/>
      <c r="AV120" s="197"/>
      <c r="AW120" s="197"/>
      <c r="AX120" s="198"/>
      <c r="AY120" s="207"/>
      <c r="AZ120" s="208"/>
      <c r="BA120" s="208"/>
      <c r="BB120" s="208"/>
      <c r="BC120" s="208"/>
      <c r="BD120" s="208"/>
      <c r="BE120" s="208"/>
      <c r="BF120" s="208"/>
      <c r="BG120" s="209"/>
      <c r="BH120" s="74"/>
      <c r="BI120" s="122"/>
      <c r="BJ120" s="122"/>
      <c r="BK120" s="122"/>
      <c r="BL120" s="122"/>
      <c r="BM120" s="122"/>
      <c r="BN120" s="122"/>
      <c r="BO120" s="123"/>
      <c r="BP120" s="16"/>
      <c r="BQ120" s="16"/>
      <c r="BR120" s="16"/>
      <c r="BS120" s="16"/>
      <c r="BV120" s="71"/>
      <c r="BW120" s="91"/>
      <c r="BX120" s="91"/>
      <c r="BY120" s="91"/>
      <c r="BZ120" s="91"/>
      <c r="CA120" s="91"/>
      <c r="CB120" s="91"/>
      <c r="CC120" s="92"/>
      <c r="CD120" s="16"/>
    </row>
    <row r="121" spans="1:82" s="33" customFormat="1" ht="13.5" customHeight="1">
      <c r="A121" s="160" t="s">
        <v>143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2"/>
      <c r="AO121" s="20"/>
      <c r="AP121" s="20"/>
      <c r="AQ121" s="20"/>
      <c r="AR121" s="20"/>
      <c r="AS121" s="20"/>
      <c r="AT121" s="41"/>
      <c r="AU121" s="163" t="s">
        <v>142</v>
      </c>
      <c r="AV121" s="164"/>
      <c r="AW121" s="164"/>
      <c r="AX121" s="165"/>
      <c r="AY121" s="140" t="s">
        <v>228</v>
      </c>
      <c r="AZ121" s="166"/>
      <c r="BA121" s="166"/>
      <c r="BB121" s="166"/>
      <c r="BC121" s="166"/>
      <c r="BD121" s="166"/>
      <c r="BE121" s="166"/>
      <c r="BF121" s="166"/>
      <c r="BG121" s="167"/>
      <c r="BH121" s="40" t="e">
        <f>-BJ121</f>
        <v>#VALUE!</v>
      </c>
      <c r="BI121" s="39"/>
      <c r="BJ121" s="84" t="s">
        <v>228</v>
      </c>
      <c r="BK121" s="93"/>
      <c r="BL121" s="93"/>
      <c r="BM121" s="93"/>
      <c r="BN121" s="93"/>
      <c r="BO121" s="94"/>
      <c r="BP121" s="16"/>
      <c r="BQ121" s="16"/>
      <c r="BR121" s="16"/>
      <c r="BS121" s="16"/>
      <c r="BV121" s="40" t="e">
        <f>-BX121</f>
        <v>#VALUE!</v>
      </c>
      <c r="BW121" s="39"/>
      <c r="BX121" s="84" t="s">
        <v>228</v>
      </c>
      <c r="BY121" s="93"/>
      <c r="BZ121" s="93"/>
      <c r="CA121" s="93"/>
      <c r="CB121" s="93"/>
      <c r="CC121" s="94"/>
      <c r="CD121" s="16"/>
    </row>
    <row r="122" spans="1:82" s="33" customFormat="1" ht="13.5" customHeight="1">
      <c r="A122" s="181" t="s">
        <v>65</v>
      </c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3"/>
      <c r="AU122" s="193">
        <v>1610</v>
      </c>
      <c r="AV122" s="194"/>
      <c r="AW122" s="194"/>
      <c r="AX122" s="195"/>
      <c r="AY122" s="153" t="s">
        <v>95</v>
      </c>
      <c r="AZ122" s="154"/>
      <c r="BA122" s="154"/>
      <c r="BB122" s="154"/>
      <c r="BC122" s="154"/>
      <c r="BD122" s="154"/>
      <c r="BE122" s="154"/>
      <c r="BF122" s="154"/>
      <c r="BG122" s="155"/>
      <c r="BH122" s="225" t="s">
        <v>228</v>
      </c>
      <c r="BI122" s="226"/>
      <c r="BJ122" s="226"/>
      <c r="BK122" s="226"/>
      <c r="BL122" s="226"/>
      <c r="BM122" s="226"/>
      <c r="BN122" s="226"/>
      <c r="BO122" s="227"/>
      <c r="BP122" s="16"/>
      <c r="BQ122" s="16"/>
      <c r="BR122" s="16"/>
      <c r="BS122" s="16"/>
      <c r="BV122" s="95">
        <v>262</v>
      </c>
      <c r="BW122" s="96"/>
      <c r="BX122" s="96"/>
      <c r="BY122" s="96"/>
      <c r="BZ122" s="96"/>
      <c r="CA122" s="96"/>
      <c r="CB122" s="96"/>
      <c r="CC122" s="97"/>
      <c r="CD122" s="16"/>
    </row>
    <row r="123" spans="1:82" s="33" customFormat="1" ht="13.5" customHeight="1">
      <c r="A123" s="254" t="s">
        <v>66</v>
      </c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256"/>
      <c r="AU123" s="196"/>
      <c r="AV123" s="197"/>
      <c r="AW123" s="197"/>
      <c r="AX123" s="198"/>
      <c r="AY123" s="156"/>
      <c r="AZ123" s="157"/>
      <c r="BA123" s="157"/>
      <c r="BB123" s="157"/>
      <c r="BC123" s="157"/>
      <c r="BD123" s="157"/>
      <c r="BE123" s="157"/>
      <c r="BF123" s="157"/>
      <c r="BG123" s="158"/>
      <c r="BH123" s="228"/>
      <c r="BI123" s="229"/>
      <c r="BJ123" s="229"/>
      <c r="BK123" s="229"/>
      <c r="BL123" s="229"/>
      <c r="BM123" s="229"/>
      <c r="BN123" s="229"/>
      <c r="BO123" s="230"/>
      <c r="BP123" s="16"/>
      <c r="BQ123" s="16"/>
      <c r="BR123" s="16"/>
      <c r="BS123" s="16"/>
      <c r="BV123" s="98"/>
      <c r="BW123" s="99"/>
      <c r="BX123" s="99"/>
      <c r="BY123" s="99"/>
      <c r="BZ123" s="99"/>
      <c r="CA123" s="99"/>
      <c r="CB123" s="99"/>
      <c r="CC123" s="100"/>
      <c r="CD123" s="16"/>
    </row>
    <row r="124" spans="1:82" s="33" customFormat="1" ht="13.5" customHeight="1">
      <c r="A124" s="253" t="s">
        <v>67</v>
      </c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  <c r="AI124" s="253"/>
      <c r="AJ124" s="253"/>
      <c r="AK124" s="253"/>
      <c r="AL124" s="253"/>
      <c r="AM124" s="253"/>
      <c r="AN124" s="253"/>
      <c r="AO124" s="253"/>
      <c r="AP124" s="253"/>
      <c r="AQ124" s="253"/>
      <c r="AR124" s="253"/>
      <c r="AS124" s="253"/>
      <c r="AT124" s="253"/>
      <c r="AU124" s="133">
        <v>1615</v>
      </c>
      <c r="AV124" s="133"/>
      <c r="AW124" s="133"/>
      <c r="AX124" s="133"/>
      <c r="AY124" s="146">
        <v>14235</v>
      </c>
      <c r="AZ124" s="146"/>
      <c r="BA124" s="146"/>
      <c r="BB124" s="146"/>
      <c r="BC124" s="146"/>
      <c r="BD124" s="146"/>
      <c r="BE124" s="146"/>
      <c r="BF124" s="146"/>
      <c r="BG124" s="146"/>
      <c r="BH124" s="76">
        <v>16622</v>
      </c>
      <c r="BI124" s="76"/>
      <c r="BJ124" s="76"/>
      <c r="BK124" s="76"/>
      <c r="BL124" s="76"/>
      <c r="BM124" s="76"/>
      <c r="BN124" s="76"/>
      <c r="BO124" s="76"/>
      <c r="BP124" s="16"/>
      <c r="BQ124" s="16"/>
      <c r="BR124" s="16"/>
      <c r="BS124" s="16"/>
      <c r="BV124" s="76">
        <v>16983</v>
      </c>
      <c r="BW124" s="76"/>
      <c r="BX124" s="76"/>
      <c r="BY124" s="76"/>
      <c r="BZ124" s="76"/>
      <c r="CA124" s="76"/>
      <c r="CB124" s="76"/>
      <c r="CC124" s="76"/>
      <c r="CD124" s="16"/>
    </row>
    <row r="125" spans="1:82" s="33" customFormat="1" ht="13.5" customHeight="1">
      <c r="A125" s="159" t="s">
        <v>68</v>
      </c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33">
        <v>1620</v>
      </c>
      <c r="AV125" s="133"/>
      <c r="AW125" s="133"/>
      <c r="AX125" s="133"/>
      <c r="AY125" s="146">
        <v>28466</v>
      </c>
      <c r="AZ125" s="146"/>
      <c r="BA125" s="146"/>
      <c r="BB125" s="146"/>
      <c r="BC125" s="146"/>
      <c r="BD125" s="146"/>
      <c r="BE125" s="146"/>
      <c r="BF125" s="146"/>
      <c r="BG125" s="146"/>
      <c r="BH125" s="76">
        <v>35015</v>
      </c>
      <c r="BI125" s="76"/>
      <c r="BJ125" s="76"/>
      <c r="BK125" s="76"/>
      <c r="BL125" s="76"/>
      <c r="BM125" s="76"/>
      <c r="BN125" s="76"/>
      <c r="BO125" s="76"/>
      <c r="BP125" s="16"/>
      <c r="BQ125" s="16"/>
      <c r="BR125" s="16"/>
      <c r="BS125" s="16"/>
      <c r="BV125" s="76">
        <v>56339</v>
      </c>
      <c r="BW125" s="76"/>
      <c r="BX125" s="76"/>
      <c r="BY125" s="76"/>
      <c r="BZ125" s="76"/>
      <c r="CA125" s="76"/>
      <c r="CB125" s="76"/>
      <c r="CC125" s="76"/>
      <c r="CD125" s="16"/>
    </row>
    <row r="126" spans="1:82" s="33" customFormat="1" ht="13.5" customHeight="1">
      <c r="A126" s="159" t="s">
        <v>43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33">
        <v>1621</v>
      </c>
      <c r="AV126" s="133"/>
      <c r="AW126" s="133"/>
      <c r="AX126" s="133"/>
      <c r="AY126" s="146">
        <v>1252</v>
      </c>
      <c r="AZ126" s="146"/>
      <c r="BA126" s="146"/>
      <c r="BB126" s="146"/>
      <c r="BC126" s="146"/>
      <c r="BD126" s="146"/>
      <c r="BE126" s="146"/>
      <c r="BF126" s="146"/>
      <c r="BG126" s="146"/>
      <c r="BH126" s="76">
        <v>2813</v>
      </c>
      <c r="BI126" s="76"/>
      <c r="BJ126" s="76"/>
      <c r="BK126" s="76"/>
      <c r="BL126" s="76"/>
      <c r="BM126" s="76"/>
      <c r="BN126" s="76"/>
      <c r="BO126" s="76"/>
      <c r="BP126" s="16"/>
      <c r="BQ126" s="16"/>
      <c r="BR126" s="16"/>
      <c r="BS126" s="16"/>
      <c r="BV126" s="76">
        <v>1846</v>
      </c>
      <c r="BW126" s="76"/>
      <c r="BX126" s="76"/>
      <c r="BY126" s="76"/>
      <c r="BZ126" s="76"/>
      <c r="CA126" s="76"/>
      <c r="CB126" s="76"/>
      <c r="CC126" s="76"/>
      <c r="CD126" s="16"/>
    </row>
    <row r="127" spans="1:82" s="33" customFormat="1" ht="13.5" customHeight="1">
      <c r="A127" s="159" t="s">
        <v>69</v>
      </c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33">
        <v>1625</v>
      </c>
      <c r="AV127" s="133"/>
      <c r="AW127" s="133"/>
      <c r="AX127" s="133"/>
      <c r="AY127" s="146">
        <f>30071-221</f>
        <v>29850</v>
      </c>
      <c r="AZ127" s="146"/>
      <c r="BA127" s="146"/>
      <c r="BB127" s="146"/>
      <c r="BC127" s="146"/>
      <c r="BD127" s="146"/>
      <c r="BE127" s="146"/>
      <c r="BF127" s="146"/>
      <c r="BG127" s="146"/>
      <c r="BH127" s="76">
        <v>33768</v>
      </c>
      <c r="BI127" s="76"/>
      <c r="BJ127" s="76"/>
      <c r="BK127" s="76"/>
      <c r="BL127" s="76"/>
      <c r="BM127" s="76"/>
      <c r="BN127" s="76"/>
      <c r="BO127" s="76"/>
      <c r="BP127" s="16"/>
      <c r="BQ127" s="16"/>
      <c r="BR127" s="16"/>
      <c r="BS127" s="16"/>
      <c r="BV127" s="76">
        <v>34047</v>
      </c>
      <c r="BW127" s="76"/>
      <c r="BX127" s="76"/>
      <c r="BY127" s="76"/>
      <c r="BZ127" s="76"/>
      <c r="CA127" s="76"/>
      <c r="CB127" s="76"/>
      <c r="CC127" s="76"/>
      <c r="CD127" s="16"/>
    </row>
    <row r="128" spans="1:82" s="33" customFormat="1" ht="13.5" customHeight="1">
      <c r="A128" s="159" t="s">
        <v>70</v>
      </c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33">
        <v>1630</v>
      </c>
      <c r="AV128" s="133"/>
      <c r="AW128" s="133"/>
      <c r="AX128" s="133"/>
      <c r="AY128" s="146">
        <f>5576-1003</f>
        <v>4573</v>
      </c>
      <c r="AZ128" s="146"/>
      <c r="BA128" s="146"/>
      <c r="BB128" s="146"/>
      <c r="BC128" s="146"/>
      <c r="BD128" s="146"/>
      <c r="BE128" s="146"/>
      <c r="BF128" s="146"/>
      <c r="BG128" s="146"/>
      <c r="BH128" s="76">
        <v>6391</v>
      </c>
      <c r="BI128" s="76"/>
      <c r="BJ128" s="76"/>
      <c r="BK128" s="76"/>
      <c r="BL128" s="76"/>
      <c r="BM128" s="76"/>
      <c r="BN128" s="76"/>
      <c r="BO128" s="76"/>
      <c r="BP128" s="16"/>
      <c r="BQ128" s="16"/>
      <c r="BR128" s="16"/>
      <c r="BS128" s="16"/>
      <c r="BV128" s="76">
        <v>14765</v>
      </c>
      <c r="BW128" s="76"/>
      <c r="BX128" s="76"/>
      <c r="BY128" s="76"/>
      <c r="BZ128" s="76"/>
      <c r="CA128" s="76"/>
      <c r="CB128" s="76"/>
      <c r="CC128" s="76"/>
      <c r="CD128" s="16"/>
    </row>
    <row r="129" spans="1:82" s="33" customFormat="1" ht="13.5" customHeight="1">
      <c r="A129" s="159" t="s">
        <v>146</v>
      </c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33" t="s">
        <v>145</v>
      </c>
      <c r="AV129" s="133"/>
      <c r="AW129" s="133"/>
      <c r="AX129" s="133"/>
      <c r="AY129" s="146">
        <v>2480</v>
      </c>
      <c r="AZ129" s="146"/>
      <c r="BA129" s="146"/>
      <c r="BB129" s="146"/>
      <c r="BC129" s="146"/>
      <c r="BD129" s="146"/>
      <c r="BE129" s="146"/>
      <c r="BF129" s="146"/>
      <c r="BG129" s="146"/>
      <c r="BH129" s="76">
        <v>9884</v>
      </c>
      <c r="BI129" s="76"/>
      <c r="BJ129" s="76"/>
      <c r="BK129" s="76"/>
      <c r="BL129" s="76"/>
      <c r="BM129" s="76"/>
      <c r="BN129" s="76"/>
      <c r="BO129" s="76"/>
      <c r="BP129" s="16"/>
      <c r="BQ129" s="16"/>
      <c r="BR129" s="16"/>
      <c r="BS129" s="16"/>
      <c r="BV129" s="76">
        <v>5611</v>
      </c>
      <c r="BW129" s="76"/>
      <c r="BX129" s="76"/>
      <c r="BY129" s="76"/>
      <c r="BZ129" s="76"/>
      <c r="CA129" s="76"/>
      <c r="CB129" s="76"/>
      <c r="CC129" s="76"/>
      <c r="CD129" s="16"/>
    </row>
    <row r="130" spans="1:82" s="33" customFormat="1" ht="13.5" customHeight="1">
      <c r="A130" s="159" t="s">
        <v>147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33" t="s">
        <v>148</v>
      </c>
      <c r="AV130" s="133"/>
      <c r="AW130" s="133"/>
      <c r="AX130" s="133"/>
      <c r="AY130" s="146" t="s">
        <v>95</v>
      </c>
      <c r="AZ130" s="146"/>
      <c r="BA130" s="146"/>
      <c r="BB130" s="146"/>
      <c r="BC130" s="146"/>
      <c r="BD130" s="146"/>
      <c r="BE130" s="146"/>
      <c r="BF130" s="146"/>
      <c r="BG130" s="146"/>
      <c r="BH130" s="76" t="s">
        <v>228</v>
      </c>
      <c r="BI130" s="76"/>
      <c r="BJ130" s="76"/>
      <c r="BK130" s="76"/>
      <c r="BL130" s="76"/>
      <c r="BM130" s="76"/>
      <c r="BN130" s="76"/>
      <c r="BO130" s="76"/>
      <c r="BP130" s="16"/>
      <c r="BQ130" s="16"/>
      <c r="BR130" s="16"/>
      <c r="BS130" s="16"/>
      <c r="BV130" s="76" t="s">
        <v>228</v>
      </c>
      <c r="BW130" s="76"/>
      <c r="BX130" s="76"/>
      <c r="BY130" s="76"/>
      <c r="BZ130" s="76"/>
      <c r="CA130" s="76"/>
      <c r="CB130" s="76"/>
      <c r="CC130" s="76"/>
      <c r="CD130" s="16"/>
    </row>
    <row r="131" spans="1:82" s="33" customFormat="1" ht="13.5" customHeight="1">
      <c r="A131" s="159" t="s">
        <v>149</v>
      </c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33" t="s">
        <v>150</v>
      </c>
      <c r="AV131" s="133"/>
      <c r="AW131" s="133"/>
      <c r="AX131" s="133"/>
      <c r="AY131" s="109" t="s">
        <v>228</v>
      </c>
      <c r="AZ131" s="109"/>
      <c r="BA131" s="109"/>
      <c r="BB131" s="109"/>
      <c r="BC131" s="109"/>
      <c r="BD131" s="109"/>
      <c r="BE131" s="109"/>
      <c r="BF131" s="109"/>
      <c r="BG131" s="109"/>
      <c r="BH131" s="76" t="s">
        <v>228</v>
      </c>
      <c r="BI131" s="76"/>
      <c r="BJ131" s="76"/>
      <c r="BK131" s="76"/>
      <c r="BL131" s="76"/>
      <c r="BM131" s="76"/>
      <c r="BN131" s="76"/>
      <c r="BO131" s="76"/>
      <c r="BP131" s="16"/>
      <c r="BQ131" s="16"/>
      <c r="BR131" s="16"/>
      <c r="BS131" s="16"/>
      <c r="BV131" s="87">
        <v>84022</v>
      </c>
      <c r="BW131" s="87"/>
      <c r="BX131" s="87"/>
      <c r="BY131" s="87"/>
      <c r="BZ131" s="87"/>
      <c r="CA131" s="87"/>
      <c r="CB131" s="87"/>
      <c r="CC131" s="87"/>
      <c r="CD131" s="16"/>
    </row>
    <row r="132" spans="1:82" s="33" customFormat="1" ht="13.5" customHeight="1">
      <c r="A132" s="159" t="s">
        <v>151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33" t="s">
        <v>152</v>
      </c>
      <c r="AV132" s="133"/>
      <c r="AW132" s="133"/>
      <c r="AX132" s="133"/>
      <c r="AY132" s="146" t="s">
        <v>95</v>
      </c>
      <c r="AZ132" s="146"/>
      <c r="BA132" s="146"/>
      <c r="BB132" s="146"/>
      <c r="BC132" s="146"/>
      <c r="BD132" s="146"/>
      <c r="BE132" s="146"/>
      <c r="BF132" s="146"/>
      <c r="BG132" s="146"/>
      <c r="BH132" s="76" t="s">
        <v>228</v>
      </c>
      <c r="BI132" s="76"/>
      <c r="BJ132" s="76"/>
      <c r="BK132" s="76"/>
      <c r="BL132" s="76"/>
      <c r="BM132" s="76"/>
      <c r="BN132" s="76"/>
      <c r="BO132" s="76"/>
      <c r="BP132" s="16"/>
      <c r="BQ132" s="16"/>
      <c r="BR132" s="16"/>
      <c r="BS132" s="16"/>
      <c r="BV132" s="76" t="s">
        <v>228</v>
      </c>
      <c r="BW132" s="76"/>
      <c r="BX132" s="76"/>
      <c r="BY132" s="76"/>
      <c r="BZ132" s="76"/>
      <c r="CA132" s="76"/>
      <c r="CB132" s="76"/>
      <c r="CC132" s="76"/>
      <c r="CD132" s="16"/>
    </row>
    <row r="133" spans="1:82" s="33" customFormat="1" ht="13.5" customHeight="1">
      <c r="A133" s="169" t="s">
        <v>71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33" t="s">
        <v>144</v>
      </c>
      <c r="AV133" s="133"/>
      <c r="AW133" s="133"/>
      <c r="AX133" s="133"/>
      <c r="AY133" s="146">
        <v>7228</v>
      </c>
      <c r="AZ133" s="146"/>
      <c r="BA133" s="146"/>
      <c r="BB133" s="146"/>
      <c r="BC133" s="146"/>
      <c r="BD133" s="146"/>
      <c r="BE133" s="146"/>
      <c r="BF133" s="146"/>
      <c r="BG133" s="146"/>
      <c r="BH133" s="76">
        <v>4299</v>
      </c>
      <c r="BI133" s="76"/>
      <c r="BJ133" s="76"/>
      <c r="BK133" s="76"/>
      <c r="BL133" s="76"/>
      <c r="BM133" s="76"/>
      <c r="BN133" s="76"/>
      <c r="BO133" s="76"/>
      <c r="BP133" s="16"/>
      <c r="BQ133" s="16"/>
      <c r="BR133" s="16"/>
      <c r="BS133" s="16"/>
      <c r="BV133" s="76">
        <v>1421</v>
      </c>
      <c r="BW133" s="76"/>
      <c r="BX133" s="76"/>
      <c r="BY133" s="76"/>
      <c r="BZ133" s="76"/>
      <c r="CA133" s="76"/>
      <c r="CB133" s="76"/>
      <c r="CC133" s="76"/>
      <c r="CD133" s="16"/>
    </row>
    <row r="134" spans="1:82" s="33" customFormat="1" ht="13.5" customHeight="1">
      <c r="A134" s="169" t="s">
        <v>72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33">
        <v>1665</v>
      </c>
      <c r="AV134" s="133"/>
      <c r="AW134" s="133"/>
      <c r="AX134" s="133"/>
      <c r="AY134" s="146" t="s">
        <v>228</v>
      </c>
      <c r="AZ134" s="146"/>
      <c r="BA134" s="146"/>
      <c r="BB134" s="146"/>
      <c r="BC134" s="146"/>
      <c r="BD134" s="146"/>
      <c r="BE134" s="146"/>
      <c r="BF134" s="146"/>
      <c r="BG134" s="146"/>
      <c r="BH134" s="76"/>
      <c r="BI134" s="76"/>
      <c r="BJ134" s="76"/>
      <c r="BK134" s="76"/>
      <c r="BL134" s="76"/>
      <c r="BM134" s="76"/>
      <c r="BN134" s="76"/>
      <c r="BO134" s="76"/>
      <c r="BP134" s="16"/>
      <c r="BQ134" s="16"/>
      <c r="BR134" s="16"/>
      <c r="BS134" s="16"/>
      <c r="BV134" s="76">
        <v>478</v>
      </c>
      <c r="BW134" s="76"/>
      <c r="BX134" s="76"/>
      <c r="BY134" s="76"/>
      <c r="BZ134" s="76"/>
      <c r="CA134" s="76"/>
      <c r="CB134" s="76"/>
      <c r="CC134" s="76"/>
      <c r="CD134" s="16"/>
    </row>
    <row r="135" spans="1:82" s="33" customFormat="1" ht="13.5" customHeight="1">
      <c r="A135" s="169" t="s">
        <v>153</v>
      </c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33" t="s">
        <v>154</v>
      </c>
      <c r="AV135" s="133"/>
      <c r="AW135" s="133"/>
      <c r="AX135" s="133"/>
      <c r="AY135" s="146" t="s">
        <v>95</v>
      </c>
      <c r="AZ135" s="146"/>
      <c r="BA135" s="146"/>
      <c r="BB135" s="146"/>
      <c r="BC135" s="146"/>
      <c r="BD135" s="146"/>
      <c r="BE135" s="146"/>
      <c r="BF135" s="146"/>
      <c r="BG135" s="146"/>
      <c r="BH135" s="76" t="s">
        <v>228</v>
      </c>
      <c r="BI135" s="76"/>
      <c r="BJ135" s="76"/>
      <c r="BK135" s="76"/>
      <c r="BL135" s="76"/>
      <c r="BM135" s="76"/>
      <c r="BN135" s="76"/>
      <c r="BO135" s="76"/>
      <c r="BP135" s="16"/>
      <c r="BQ135" s="16"/>
      <c r="BR135" s="16"/>
      <c r="BS135" s="16"/>
      <c r="BV135" s="76" t="s">
        <v>228</v>
      </c>
      <c r="BW135" s="76"/>
      <c r="BX135" s="76"/>
      <c r="BY135" s="76"/>
      <c r="BZ135" s="76"/>
      <c r="CA135" s="76"/>
      <c r="CB135" s="76"/>
      <c r="CC135" s="76"/>
      <c r="CD135" s="16"/>
    </row>
    <row r="136" spans="1:82" s="33" customFormat="1" ht="13.5" customHeight="1">
      <c r="A136" s="169" t="s">
        <v>73</v>
      </c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33">
        <v>1690</v>
      </c>
      <c r="AV136" s="133"/>
      <c r="AW136" s="133"/>
      <c r="AX136" s="133"/>
      <c r="AY136" s="146">
        <v>46931</v>
      </c>
      <c r="AZ136" s="146"/>
      <c r="BA136" s="146"/>
      <c r="BB136" s="146"/>
      <c r="BC136" s="146"/>
      <c r="BD136" s="146"/>
      <c r="BE136" s="146"/>
      <c r="BF136" s="146"/>
      <c r="BG136" s="146"/>
      <c r="BH136" s="76">
        <v>46502</v>
      </c>
      <c r="BI136" s="76"/>
      <c r="BJ136" s="76"/>
      <c r="BK136" s="76"/>
      <c r="BL136" s="76"/>
      <c r="BM136" s="76"/>
      <c r="BN136" s="76"/>
      <c r="BO136" s="76"/>
      <c r="BP136" s="16"/>
      <c r="BQ136" s="16"/>
      <c r="BR136" s="16"/>
      <c r="BS136" s="16"/>
      <c r="BV136" s="76">
        <v>68586</v>
      </c>
      <c r="BW136" s="76"/>
      <c r="BX136" s="76"/>
      <c r="BY136" s="76"/>
      <c r="BZ136" s="76"/>
      <c r="CA136" s="76"/>
      <c r="CB136" s="76"/>
      <c r="CC136" s="76"/>
      <c r="CD136" s="16"/>
    </row>
    <row r="137" spans="1:82" s="33" customFormat="1" ht="13.5" customHeight="1">
      <c r="A137" s="249" t="s">
        <v>74</v>
      </c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132">
        <v>1695</v>
      </c>
      <c r="AV137" s="132"/>
      <c r="AW137" s="132"/>
      <c r="AX137" s="132"/>
      <c r="AY137" s="129">
        <f>AY119+AY124+AY125+AY127+AY128+AY129+AY133+AY136</f>
        <v>135471</v>
      </c>
      <c r="AZ137" s="129"/>
      <c r="BA137" s="129"/>
      <c r="BB137" s="129"/>
      <c r="BC137" s="129"/>
      <c r="BD137" s="129"/>
      <c r="BE137" s="129"/>
      <c r="BF137" s="129"/>
      <c r="BG137" s="129"/>
      <c r="BH137" s="77">
        <f>BH119+BH124+BH125+BH127+BH128+BH129+BH133+BH134+BH136</f>
        <v>154189</v>
      </c>
      <c r="BI137" s="77"/>
      <c r="BJ137" s="77"/>
      <c r="BK137" s="77"/>
      <c r="BL137" s="77"/>
      <c r="BM137" s="77"/>
      <c r="BN137" s="77"/>
      <c r="BO137" s="77"/>
      <c r="BP137" s="16"/>
      <c r="BQ137" s="16"/>
      <c r="BR137" s="16"/>
      <c r="BS137" s="16"/>
      <c r="BV137" s="77">
        <f>BV119+BV122+BV124+BV125+BV127+BV128+BV129+BV131+BV133+BV134+BV136</f>
        <v>282958</v>
      </c>
      <c r="BW137" s="77"/>
      <c r="BX137" s="77"/>
      <c r="BY137" s="77"/>
      <c r="BZ137" s="77"/>
      <c r="CA137" s="77"/>
      <c r="CB137" s="77"/>
      <c r="CC137" s="77"/>
      <c r="CD137" s="16"/>
    </row>
    <row r="138" spans="1:82" s="33" customFormat="1" ht="13.5" customHeight="1">
      <c r="A138" s="250" t="s">
        <v>75</v>
      </c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1"/>
      <c r="Z138" s="251"/>
      <c r="AA138" s="251"/>
      <c r="AB138" s="251"/>
      <c r="AC138" s="251"/>
      <c r="AD138" s="251"/>
      <c r="AE138" s="251"/>
      <c r="AF138" s="251"/>
      <c r="AG138" s="251"/>
      <c r="AH138" s="251"/>
      <c r="AI138" s="251"/>
      <c r="AJ138" s="251"/>
      <c r="AK138" s="251"/>
      <c r="AL138" s="251"/>
      <c r="AM138" s="251"/>
      <c r="AN138" s="251"/>
      <c r="AO138" s="251"/>
      <c r="AP138" s="251"/>
      <c r="AQ138" s="251"/>
      <c r="AR138" s="251"/>
      <c r="AS138" s="251"/>
      <c r="AT138" s="252"/>
      <c r="AU138" s="147">
        <v>1700</v>
      </c>
      <c r="AV138" s="148"/>
      <c r="AW138" s="148"/>
      <c r="AX138" s="149"/>
      <c r="AY138" s="153" t="s">
        <v>95</v>
      </c>
      <c r="AZ138" s="154"/>
      <c r="BA138" s="154"/>
      <c r="BB138" s="154"/>
      <c r="BC138" s="154"/>
      <c r="BD138" s="154"/>
      <c r="BE138" s="154"/>
      <c r="BF138" s="154"/>
      <c r="BG138" s="155"/>
      <c r="BH138" s="78" t="s">
        <v>95</v>
      </c>
      <c r="BI138" s="79"/>
      <c r="BJ138" s="79"/>
      <c r="BK138" s="79"/>
      <c r="BL138" s="79"/>
      <c r="BM138" s="79"/>
      <c r="BN138" s="79"/>
      <c r="BO138" s="80"/>
      <c r="BP138" s="16"/>
      <c r="BQ138" s="16"/>
      <c r="BR138" s="16"/>
      <c r="BS138" s="16"/>
      <c r="BV138" s="78" t="s">
        <v>95</v>
      </c>
      <c r="BW138" s="79"/>
      <c r="BX138" s="79"/>
      <c r="BY138" s="79"/>
      <c r="BZ138" s="79"/>
      <c r="CA138" s="79"/>
      <c r="CB138" s="79"/>
      <c r="CC138" s="80"/>
      <c r="CD138" s="16"/>
    </row>
    <row r="139" spans="1:82" s="33" customFormat="1" ht="13.5" customHeight="1">
      <c r="A139" s="143" t="s">
        <v>76</v>
      </c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5"/>
      <c r="AU139" s="150"/>
      <c r="AV139" s="151"/>
      <c r="AW139" s="151"/>
      <c r="AX139" s="152"/>
      <c r="AY139" s="156"/>
      <c r="AZ139" s="157"/>
      <c r="BA139" s="157"/>
      <c r="BB139" s="157"/>
      <c r="BC139" s="157"/>
      <c r="BD139" s="157"/>
      <c r="BE139" s="157"/>
      <c r="BF139" s="157"/>
      <c r="BG139" s="158"/>
      <c r="BH139" s="81"/>
      <c r="BI139" s="82"/>
      <c r="BJ139" s="82"/>
      <c r="BK139" s="82"/>
      <c r="BL139" s="82"/>
      <c r="BM139" s="82"/>
      <c r="BN139" s="82"/>
      <c r="BO139" s="83"/>
      <c r="BP139" s="16"/>
      <c r="BQ139" s="16"/>
      <c r="BR139" s="16"/>
      <c r="BS139" s="16"/>
      <c r="BV139" s="81"/>
      <c r="BW139" s="82"/>
      <c r="BX139" s="82"/>
      <c r="BY139" s="82"/>
      <c r="BZ139" s="82"/>
      <c r="CA139" s="82"/>
      <c r="CB139" s="82"/>
      <c r="CC139" s="83"/>
      <c r="CD139" s="16"/>
    </row>
    <row r="140" spans="1:82" s="33" customFormat="1" ht="13.5" customHeight="1">
      <c r="A140" s="143" t="s">
        <v>155</v>
      </c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5"/>
      <c r="AU140" s="132" t="s">
        <v>156</v>
      </c>
      <c r="AV140" s="132"/>
      <c r="AW140" s="132"/>
      <c r="AX140" s="132"/>
      <c r="AY140" s="140" t="s">
        <v>95</v>
      </c>
      <c r="AZ140" s="141"/>
      <c r="BA140" s="141"/>
      <c r="BB140" s="141"/>
      <c r="BC140" s="141"/>
      <c r="BD140" s="141"/>
      <c r="BE140" s="141"/>
      <c r="BF140" s="141"/>
      <c r="BG140" s="142"/>
      <c r="BH140" s="37"/>
      <c r="BI140" s="36"/>
      <c r="BJ140" s="84" t="s">
        <v>95</v>
      </c>
      <c r="BK140" s="85"/>
      <c r="BL140" s="85"/>
      <c r="BM140" s="85"/>
      <c r="BN140" s="85"/>
      <c r="BO140" s="86"/>
      <c r="BP140" s="16"/>
      <c r="BQ140" s="16"/>
      <c r="BR140" s="16"/>
      <c r="BS140" s="16"/>
      <c r="BV140" s="37"/>
      <c r="BW140" s="36"/>
      <c r="BX140" s="84" t="s">
        <v>95</v>
      </c>
      <c r="BY140" s="85"/>
      <c r="BZ140" s="85"/>
      <c r="CA140" s="85"/>
      <c r="CB140" s="85"/>
      <c r="CC140" s="86"/>
      <c r="CD140" s="16"/>
    </row>
    <row r="141" spans="1:82" s="33" customFormat="1" ht="13.5" customHeight="1">
      <c r="A141" s="244" t="s">
        <v>50</v>
      </c>
      <c r="B141" s="244"/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4"/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132">
        <v>1900</v>
      </c>
      <c r="AV141" s="132"/>
      <c r="AW141" s="132"/>
      <c r="AX141" s="132"/>
      <c r="AY141" s="129">
        <f>AY99+AY118+AY137</f>
        <v>1723926</v>
      </c>
      <c r="AZ141" s="129"/>
      <c r="BA141" s="129"/>
      <c r="BB141" s="129"/>
      <c r="BC141" s="129"/>
      <c r="BD141" s="129"/>
      <c r="BE141" s="129"/>
      <c r="BF141" s="129"/>
      <c r="BG141" s="129"/>
      <c r="BH141" s="77">
        <f>BH99+BH118+BH137</f>
        <v>1685056</v>
      </c>
      <c r="BI141" s="77"/>
      <c r="BJ141" s="77"/>
      <c r="BK141" s="77"/>
      <c r="BL141" s="77"/>
      <c r="BM141" s="77"/>
      <c r="BN141" s="77"/>
      <c r="BO141" s="77"/>
      <c r="BP141" s="16"/>
      <c r="BQ141" s="16"/>
      <c r="BR141" s="16"/>
      <c r="BS141" s="16"/>
      <c r="BV141" s="64">
        <f>BV99+BV118+BV137</f>
        <v>2646941</v>
      </c>
      <c r="BW141" s="64"/>
      <c r="BX141" s="64"/>
      <c r="BY141" s="64"/>
      <c r="BZ141" s="64"/>
      <c r="CA141" s="64"/>
      <c r="CB141" s="64"/>
      <c r="CC141" s="64"/>
      <c r="CD141" s="16"/>
    </row>
    <row r="142" spans="1:71" s="33" customFormat="1" ht="12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</row>
    <row r="143" spans="1:71" s="33" customFormat="1" ht="20.25" customHeight="1" thickBot="1">
      <c r="A143" s="245" t="s">
        <v>78</v>
      </c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247" t="s">
        <v>157</v>
      </c>
      <c r="AZ143" s="247"/>
      <c r="BA143" s="247"/>
      <c r="BB143" s="247"/>
      <c r="BC143" s="247"/>
      <c r="BD143" s="247"/>
      <c r="BE143" s="247"/>
      <c r="BF143" s="247"/>
      <c r="BG143" s="247"/>
      <c r="BH143" s="247"/>
      <c r="BI143" s="247"/>
      <c r="BJ143" s="247"/>
      <c r="BK143" s="247"/>
      <c r="BL143" s="247"/>
      <c r="BM143" s="247"/>
      <c r="BN143" s="247"/>
      <c r="BO143" s="248"/>
      <c r="BP143" s="16"/>
      <c r="BQ143" s="16"/>
      <c r="BR143" s="16"/>
      <c r="BS143" s="16"/>
    </row>
    <row r="144" spans="1:71" s="33" customFormat="1" ht="9" customHeight="1">
      <c r="A144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</row>
    <row r="145" spans="1:71" s="33" customFormat="1" ht="24" customHeight="1" thickBot="1">
      <c r="A145" s="246" t="s">
        <v>79</v>
      </c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247" t="s">
        <v>158</v>
      </c>
      <c r="AZ145" s="247"/>
      <c r="BA145" s="247"/>
      <c r="BB145" s="247"/>
      <c r="BC145" s="247"/>
      <c r="BD145" s="247"/>
      <c r="BE145" s="247"/>
      <c r="BF145" s="247"/>
      <c r="BG145" s="247"/>
      <c r="BH145" s="247"/>
      <c r="BI145" s="247"/>
      <c r="BJ145" s="247"/>
      <c r="BK145" s="247"/>
      <c r="BL145" s="247"/>
      <c r="BM145" s="247"/>
      <c r="BN145" s="247"/>
      <c r="BO145" s="248"/>
      <c r="BP145" s="16"/>
      <c r="BQ145" s="16"/>
      <c r="BR145" s="16"/>
      <c r="BS145" s="16"/>
    </row>
    <row r="146" spans="1:71" s="33" customFormat="1" ht="9.75" customHeight="1">
      <c r="A146" s="3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</row>
    <row r="147" spans="1:71" s="33" customFormat="1" ht="39" customHeight="1">
      <c r="A147" s="243" t="s">
        <v>227</v>
      </c>
      <c r="B147" s="243"/>
      <c r="C147" s="243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  <c r="AJ147" s="243"/>
      <c r="AK147" s="243"/>
      <c r="AL147" s="243"/>
      <c r="AM147" s="243"/>
      <c r="AN147" s="243"/>
      <c r="AO147" s="243"/>
      <c r="AP147" s="243"/>
      <c r="AQ147" s="243"/>
      <c r="AR147" s="243"/>
      <c r="AS147" s="243"/>
      <c r="AT147" s="243"/>
      <c r="AU147" s="243"/>
      <c r="AV147" s="243"/>
      <c r="AW147" s="243"/>
      <c r="AX147" s="243"/>
      <c r="AY147" s="243"/>
      <c r="AZ147" s="243"/>
      <c r="BA147" s="243"/>
      <c r="BB147" s="243"/>
      <c r="BC147" s="243"/>
      <c r="BD147" s="243"/>
      <c r="BE147" s="243"/>
      <c r="BF147" s="243"/>
      <c r="BG147" s="243"/>
      <c r="BH147" s="243"/>
      <c r="BI147" s="243"/>
      <c r="BJ147" s="243"/>
      <c r="BK147" s="243"/>
      <c r="BL147" s="243"/>
      <c r="BM147" s="243"/>
      <c r="BN147" s="243"/>
      <c r="BO147" s="243"/>
      <c r="BP147" s="16"/>
      <c r="BQ147" s="16"/>
      <c r="BR147" s="16"/>
      <c r="BS147" s="16"/>
    </row>
    <row r="148" spans="1:71" s="33" customFormat="1" ht="13.5" customHeight="1">
      <c r="A148" s="34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</row>
    <row r="149" s="33" customFormat="1" ht="13.5" customHeight="1"/>
    <row r="150" s="33" customFormat="1" ht="13.5" customHeight="1"/>
    <row r="151" s="33" customFormat="1" ht="13.5" customHeight="1"/>
    <row r="152" s="33" customFormat="1" ht="13.5" customHeight="1"/>
    <row r="153" s="33" customFormat="1" ht="13.5" customHeight="1"/>
    <row r="154" s="33" customFormat="1" ht="13.5" customHeight="1"/>
    <row r="155" s="33" customFormat="1" ht="13.5" customHeight="1"/>
    <row r="156" s="33" customFormat="1" ht="13.5" customHeight="1"/>
    <row r="157" s="33" customFormat="1" ht="13.5" customHeight="1"/>
    <row r="158" s="33" customFormat="1" ht="13.5" customHeight="1"/>
    <row r="159" s="33" customFormat="1" ht="13.5" customHeight="1"/>
    <row r="160" s="33" customFormat="1" ht="13.5" customHeight="1"/>
    <row r="161" s="33" customFormat="1" ht="13.5" customHeight="1"/>
    <row r="162" s="33" customFormat="1" ht="13.5" customHeight="1"/>
    <row r="163" s="33" customFormat="1" ht="13.5" customHeight="1"/>
    <row r="164" s="33" customFormat="1" ht="13.5" customHeight="1"/>
    <row r="165" s="33" customFormat="1" ht="13.5" customHeight="1"/>
    <row r="166" s="33" customFormat="1" ht="13.5" customHeight="1"/>
    <row r="167" s="33" customFormat="1" ht="13.5" customHeight="1"/>
    <row r="168" s="33" customFormat="1" ht="13.5" customHeight="1"/>
    <row r="169" s="33" customFormat="1" ht="13.5" customHeight="1"/>
    <row r="170" s="33" customFormat="1" ht="13.5" customHeight="1"/>
    <row r="171" s="33" customFormat="1" ht="13.5" customHeight="1"/>
    <row r="172" s="33" customFormat="1" ht="13.5" customHeight="1"/>
    <row r="173" s="33" customFormat="1" ht="13.5" customHeight="1"/>
    <row r="174" s="33" customFormat="1" ht="13.5" customHeight="1"/>
    <row r="175" s="33" customFormat="1" ht="13.5" customHeight="1"/>
    <row r="176" s="33" customFormat="1" ht="13.5" customHeight="1"/>
    <row r="177" s="33" customFormat="1" ht="13.5" customHeight="1"/>
    <row r="178" s="33" customFormat="1" ht="13.5" customHeight="1"/>
    <row r="179" s="33" customFormat="1" ht="13.5" customHeight="1"/>
    <row r="180" s="33" customFormat="1" ht="13.5" customHeight="1"/>
    <row r="181" s="33" customFormat="1" ht="13.5" customHeight="1"/>
    <row r="182" s="33" customFormat="1" ht="13.5" customHeight="1"/>
    <row r="183" s="33" customFormat="1" ht="13.5" customHeight="1"/>
    <row r="184" s="33" customFormat="1" ht="13.5" customHeight="1"/>
    <row r="185" s="33" customFormat="1" ht="13.5" customHeight="1"/>
    <row r="186" s="33" customFormat="1" ht="13.5" customHeight="1"/>
    <row r="187" s="33" customFormat="1" ht="13.5" customHeight="1"/>
    <row r="188" s="33" customFormat="1" ht="13.5" customHeight="1"/>
    <row r="189" s="33" customFormat="1" ht="13.5" customHeight="1"/>
    <row r="190" s="33" customFormat="1" ht="13.5" customHeight="1"/>
    <row r="191" s="33" customFormat="1" ht="13.5" customHeight="1"/>
    <row r="192" s="33" customFormat="1" ht="13.5" customHeight="1"/>
    <row r="193" s="33" customFormat="1" ht="13.5" customHeight="1"/>
    <row r="194" s="33" customFormat="1" ht="13.5" customHeight="1"/>
    <row r="195" s="33" customFormat="1" ht="13.5" customHeight="1"/>
    <row r="196" s="33" customFormat="1" ht="13.5" customHeight="1"/>
    <row r="197" s="33" customFormat="1" ht="13.5" customHeight="1"/>
    <row r="198" s="33" customFormat="1" ht="13.5" customHeight="1"/>
    <row r="199" s="33" customFormat="1" ht="13.5" customHeight="1"/>
    <row r="200" s="33" customFormat="1" ht="13.5" customHeight="1"/>
    <row r="201" s="33" customFormat="1" ht="13.5" customHeight="1"/>
    <row r="202" s="33" customFormat="1" ht="13.5" customHeight="1"/>
    <row r="203" s="33" customFormat="1" ht="13.5" customHeight="1"/>
    <row r="204" s="33" customFormat="1" ht="13.5" customHeight="1"/>
    <row r="205" s="33" customFormat="1" ht="13.5" customHeight="1"/>
    <row r="206" s="33" customFormat="1" ht="13.5" customHeight="1"/>
    <row r="207" s="33" customFormat="1" ht="13.5" customHeight="1"/>
    <row r="208" s="33" customFormat="1" ht="13.5" customHeight="1"/>
    <row r="209" s="33" customFormat="1" ht="13.5" customHeight="1"/>
    <row r="210" s="33" customFormat="1" ht="13.5" customHeight="1"/>
    <row r="211" s="33" customFormat="1" ht="13.5" customHeight="1"/>
    <row r="212" s="33" customFormat="1" ht="13.5" customHeight="1"/>
    <row r="213" s="33" customFormat="1" ht="13.5" customHeight="1"/>
    <row r="214" s="33" customFormat="1" ht="13.5" customHeight="1"/>
    <row r="215" s="33" customFormat="1" ht="13.5" customHeight="1"/>
    <row r="216" s="33" customFormat="1" ht="13.5" customHeight="1"/>
    <row r="217" s="33" customFormat="1" ht="13.5" customHeight="1"/>
    <row r="218" s="33" customFormat="1" ht="13.5" customHeight="1"/>
    <row r="219" s="33" customFormat="1" ht="13.5" customHeight="1"/>
    <row r="220" s="33" customFormat="1" ht="13.5" customHeight="1"/>
    <row r="221" s="33" customFormat="1" ht="13.5" customHeight="1"/>
    <row r="222" s="33" customFormat="1" ht="13.5" customHeight="1"/>
    <row r="223" s="33" customFormat="1" ht="13.5" customHeight="1"/>
    <row r="224" s="33" customFormat="1" ht="13.5" customHeight="1"/>
    <row r="225" s="33" customFormat="1" ht="13.5" customHeight="1"/>
    <row r="226" s="33" customFormat="1" ht="13.5" customHeight="1"/>
    <row r="227" s="33" customFormat="1" ht="13.5" customHeight="1"/>
    <row r="228" s="33" customFormat="1" ht="13.5" customHeight="1"/>
    <row r="229" s="33" customFormat="1" ht="13.5" customHeight="1"/>
    <row r="230" s="33" customFormat="1" ht="13.5" customHeight="1"/>
    <row r="231" s="33" customFormat="1" ht="13.5" customHeight="1"/>
    <row r="232" s="33" customFormat="1" ht="13.5" customHeight="1"/>
    <row r="233" s="33" customFormat="1" ht="13.5" customHeight="1"/>
    <row r="234" s="33" customFormat="1" ht="13.5" customHeight="1"/>
    <row r="235" s="33" customFormat="1" ht="13.5" customHeight="1"/>
    <row r="236" s="33" customFormat="1" ht="13.5" customHeight="1"/>
    <row r="237" s="33" customFormat="1" ht="13.5" customHeight="1"/>
    <row r="238" s="33" customFormat="1" ht="13.5" customHeight="1"/>
    <row r="239" s="33" customFormat="1" ht="13.5" customHeight="1"/>
    <row r="240" s="33" customFormat="1" ht="13.5" customHeight="1"/>
    <row r="241" s="33" customFormat="1" ht="13.5" customHeight="1"/>
    <row r="242" s="33" customFormat="1" ht="13.5" customHeight="1"/>
    <row r="243" s="33" customFormat="1" ht="13.5" customHeight="1"/>
    <row r="244" s="33" customFormat="1" ht="13.5" customHeight="1"/>
  </sheetData>
  <sheetProtection/>
  <mergeCells count="597">
    <mergeCell ref="BV141:CC141"/>
    <mergeCell ref="BV39:CA39"/>
    <mergeCell ref="CB39:CC39"/>
    <mergeCell ref="BV40:CA40"/>
    <mergeCell ref="CB40:CC40"/>
    <mergeCell ref="BV41:CA41"/>
    <mergeCell ref="CB41:CC41"/>
    <mergeCell ref="BV136:CC136"/>
    <mergeCell ref="BV137:CC137"/>
    <mergeCell ref="BV138:CC139"/>
    <mergeCell ref="BX140:CC140"/>
    <mergeCell ref="BV132:CC132"/>
    <mergeCell ref="BV133:CC133"/>
    <mergeCell ref="BV134:CC134"/>
    <mergeCell ref="BV135:CC135"/>
    <mergeCell ref="BV128:CC128"/>
    <mergeCell ref="BV129:CC129"/>
    <mergeCell ref="BV130:CC130"/>
    <mergeCell ref="BV131:CC131"/>
    <mergeCell ref="BV124:CC124"/>
    <mergeCell ref="BV125:CC125"/>
    <mergeCell ref="BV126:CC126"/>
    <mergeCell ref="BV127:CC127"/>
    <mergeCell ref="BV118:CC118"/>
    <mergeCell ref="BV119:CC120"/>
    <mergeCell ref="BX121:CC121"/>
    <mergeCell ref="BV122:CC123"/>
    <mergeCell ref="BV114:CC114"/>
    <mergeCell ref="BV115:CC115"/>
    <mergeCell ref="BV116:CC116"/>
    <mergeCell ref="BV117:CC117"/>
    <mergeCell ref="BV110:CC110"/>
    <mergeCell ref="BV111:CC111"/>
    <mergeCell ref="BV112:CC112"/>
    <mergeCell ref="BV113:CC113"/>
    <mergeCell ref="BV106:CC106"/>
    <mergeCell ref="BV107:CC107"/>
    <mergeCell ref="BV108:CC108"/>
    <mergeCell ref="BV109:CC109"/>
    <mergeCell ref="BX102:CC102"/>
    <mergeCell ref="BV103:CC103"/>
    <mergeCell ref="BV104:CC104"/>
    <mergeCell ref="BV105:CC105"/>
    <mergeCell ref="BV97:CC97"/>
    <mergeCell ref="BV98:CC98"/>
    <mergeCell ref="BV99:CC99"/>
    <mergeCell ref="BV100:CC101"/>
    <mergeCell ref="BV93:CC93"/>
    <mergeCell ref="BV94:CC94"/>
    <mergeCell ref="BV95:CC95"/>
    <mergeCell ref="BV96:CC96"/>
    <mergeCell ref="BV89:CC89"/>
    <mergeCell ref="BV90:CC90"/>
    <mergeCell ref="BV91:CC91"/>
    <mergeCell ref="BV92:CC92"/>
    <mergeCell ref="BV84:CC84"/>
    <mergeCell ref="BV85:CC85"/>
    <mergeCell ref="BV86:CC87"/>
    <mergeCell ref="BV88:CC88"/>
    <mergeCell ref="BV78:CC78"/>
    <mergeCell ref="BV79:CC79"/>
    <mergeCell ref="BV80:CC80"/>
    <mergeCell ref="BV81:CC81"/>
    <mergeCell ref="BX74:CC74"/>
    <mergeCell ref="BX75:CC75"/>
    <mergeCell ref="BX76:CC76"/>
    <mergeCell ref="BX77:CC77"/>
    <mergeCell ref="BV70:CC70"/>
    <mergeCell ref="BV71:CC71"/>
    <mergeCell ref="BV72:CC72"/>
    <mergeCell ref="BV73:CC73"/>
    <mergeCell ref="BV66:CC66"/>
    <mergeCell ref="BV67:CC67"/>
    <mergeCell ref="BV68:CC68"/>
    <mergeCell ref="BV69:CC69"/>
    <mergeCell ref="BV62:CC62"/>
    <mergeCell ref="BV63:CC63"/>
    <mergeCell ref="BV64:CC64"/>
    <mergeCell ref="BV65:CC65"/>
    <mergeCell ref="BV57:CC57"/>
    <mergeCell ref="BV58:CC58"/>
    <mergeCell ref="BV59:CC59"/>
    <mergeCell ref="BV60:CC61"/>
    <mergeCell ref="BX53:CC53"/>
    <mergeCell ref="BX54:CC54"/>
    <mergeCell ref="BX55:CC55"/>
    <mergeCell ref="BV56:CC56"/>
    <mergeCell ref="BV48:CC48"/>
    <mergeCell ref="BV49:CD49"/>
    <mergeCell ref="BV50:CC51"/>
    <mergeCell ref="BX52:CC52"/>
    <mergeCell ref="BV44:CC44"/>
    <mergeCell ref="BV45:CC45"/>
    <mergeCell ref="BV46:CC46"/>
    <mergeCell ref="BV47:CC47"/>
    <mergeCell ref="BV42:CC42"/>
    <mergeCell ref="BV43:CC43"/>
    <mergeCell ref="BV36:CC36"/>
    <mergeCell ref="BV37:CC37"/>
    <mergeCell ref="BV38:CC38"/>
    <mergeCell ref="BV32:CC32"/>
    <mergeCell ref="BV33:CC33"/>
    <mergeCell ref="BV34:CC34"/>
    <mergeCell ref="BV35:CC35"/>
    <mergeCell ref="BV28:CC28"/>
    <mergeCell ref="BV29:CC29"/>
    <mergeCell ref="BV30:CC30"/>
    <mergeCell ref="BV31:CC31"/>
    <mergeCell ref="BV23:CC23"/>
    <mergeCell ref="BV24:CC24"/>
    <mergeCell ref="BV25:CC26"/>
    <mergeCell ref="BV27:CC27"/>
    <mergeCell ref="BJ102:BO102"/>
    <mergeCell ref="AY140:BG140"/>
    <mergeCell ref="BJ140:BO140"/>
    <mergeCell ref="A140:AT140"/>
    <mergeCell ref="AU140:AX140"/>
    <mergeCell ref="AY130:BG130"/>
    <mergeCell ref="AY131:BG131"/>
    <mergeCell ref="AY132:BG132"/>
    <mergeCell ref="BH130:BO130"/>
    <mergeCell ref="BH131:BO131"/>
    <mergeCell ref="AU130:AX130"/>
    <mergeCell ref="AU131:AX131"/>
    <mergeCell ref="AU132:AX132"/>
    <mergeCell ref="AU138:AX139"/>
    <mergeCell ref="AY138:BG139"/>
    <mergeCell ref="BH138:BO139"/>
    <mergeCell ref="AU135:AX135"/>
    <mergeCell ref="AY135:BG135"/>
    <mergeCell ref="BH135:BO135"/>
    <mergeCell ref="AU136:AX136"/>
    <mergeCell ref="BJ121:BO121"/>
    <mergeCell ref="A129:AT129"/>
    <mergeCell ref="AU129:AX129"/>
    <mergeCell ref="AY129:BG129"/>
    <mergeCell ref="BH129:BO129"/>
    <mergeCell ref="A121:AN121"/>
    <mergeCell ref="AU121:AX121"/>
    <mergeCell ref="AY121:BG121"/>
    <mergeCell ref="A128:AT128"/>
    <mergeCell ref="AU128:AX128"/>
    <mergeCell ref="AY115:BG115"/>
    <mergeCell ref="AY116:BG116"/>
    <mergeCell ref="AY117:BG117"/>
    <mergeCell ref="AY114:BG114"/>
    <mergeCell ref="AY106:BG106"/>
    <mergeCell ref="AY104:BG104"/>
    <mergeCell ref="AY111:BG111"/>
    <mergeCell ref="AY112:BG112"/>
    <mergeCell ref="AY113:BG113"/>
    <mergeCell ref="AY105:BG105"/>
    <mergeCell ref="A115:AT115"/>
    <mergeCell ref="A116:AT116"/>
    <mergeCell ref="A117:AT117"/>
    <mergeCell ref="AU115:AX115"/>
    <mergeCell ref="AU116:AX116"/>
    <mergeCell ref="AU117:AX117"/>
    <mergeCell ref="BH112:BO112"/>
    <mergeCell ref="BH115:BO115"/>
    <mergeCell ref="BH116:BO116"/>
    <mergeCell ref="BH117:BO117"/>
    <mergeCell ref="BH114:BO114"/>
    <mergeCell ref="BH113:BO113"/>
    <mergeCell ref="BH111:BO111"/>
    <mergeCell ref="AY108:BG108"/>
    <mergeCell ref="AY109:BG109"/>
    <mergeCell ref="AY110:BG110"/>
    <mergeCell ref="BH108:BO108"/>
    <mergeCell ref="BH109:BO109"/>
    <mergeCell ref="BH110:BO110"/>
    <mergeCell ref="A114:AT114"/>
    <mergeCell ref="AU114:AX114"/>
    <mergeCell ref="AU108:AX108"/>
    <mergeCell ref="AU109:AX109"/>
    <mergeCell ref="AU112:AX112"/>
    <mergeCell ref="A111:AT111"/>
    <mergeCell ref="AU110:AX111"/>
    <mergeCell ref="A108:AT108"/>
    <mergeCell ref="A109:AT109"/>
    <mergeCell ref="A110:AT110"/>
    <mergeCell ref="BH91:BO91"/>
    <mergeCell ref="BH92:BO92"/>
    <mergeCell ref="A91:AN91"/>
    <mergeCell ref="A102:AT102"/>
    <mergeCell ref="AU102:AX102"/>
    <mergeCell ref="A106:AT106"/>
    <mergeCell ref="AU106:AX106"/>
    <mergeCell ref="A104:AT104"/>
    <mergeCell ref="AU104:AX104"/>
    <mergeCell ref="A105:AT105"/>
    <mergeCell ref="AU88:AX88"/>
    <mergeCell ref="AU80:AX80"/>
    <mergeCell ref="AY102:BG102"/>
    <mergeCell ref="A97:AN97"/>
    <mergeCell ref="AU97:AX97"/>
    <mergeCell ref="AY97:BG97"/>
    <mergeCell ref="AY91:BG91"/>
    <mergeCell ref="AY92:BG92"/>
    <mergeCell ref="A85:AT85"/>
    <mergeCell ref="A88:AT88"/>
    <mergeCell ref="BJ77:BO77"/>
    <mergeCell ref="AU92:AX92"/>
    <mergeCell ref="A77:AM77"/>
    <mergeCell ref="AY76:BG76"/>
    <mergeCell ref="AY77:BG77"/>
    <mergeCell ref="A89:AT89"/>
    <mergeCell ref="AU89:AX89"/>
    <mergeCell ref="AY89:BG89"/>
    <mergeCell ref="AY88:BG88"/>
    <mergeCell ref="AU86:AX87"/>
    <mergeCell ref="BH70:BO70"/>
    <mergeCell ref="BH69:BO69"/>
    <mergeCell ref="AY68:BG68"/>
    <mergeCell ref="BH88:BO88"/>
    <mergeCell ref="BH86:BO87"/>
    <mergeCell ref="A74:AM74"/>
    <mergeCell ref="A75:AM75"/>
    <mergeCell ref="A76:AM76"/>
    <mergeCell ref="AY85:BG85"/>
    <mergeCell ref="BH85:BO85"/>
    <mergeCell ref="BJ75:BO75"/>
    <mergeCell ref="AY74:BG74"/>
    <mergeCell ref="BJ74:BO74"/>
    <mergeCell ref="AY75:BG75"/>
    <mergeCell ref="BJ76:BO76"/>
    <mergeCell ref="BH73:BO73"/>
    <mergeCell ref="AY39:BG39"/>
    <mergeCell ref="AY37:BG37"/>
    <mergeCell ref="AY38:BG38"/>
    <mergeCell ref="AU75:AX75"/>
    <mergeCell ref="AU76:AX76"/>
    <mergeCell ref="AU77:AX77"/>
    <mergeCell ref="AY55:BG55"/>
    <mergeCell ref="AY48:BG48"/>
    <mergeCell ref="AU71:AX71"/>
    <mergeCell ref="AY71:BG71"/>
    <mergeCell ref="AY86:BG87"/>
    <mergeCell ref="AU68:AX68"/>
    <mergeCell ref="BH37:BO37"/>
    <mergeCell ref="BH38:BO38"/>
    <mergeCell ref="BH47:BO47"/>
    <mergeCell ref="AY40:BG40"/>
    <mergeCell ref="BJ39:BO39"/>
    <mergeCell ref="AY41:BG41"/>
    <mergeCell ref="BJ40:BO40"/>
    <mergeCell ref="BJ41:BO41"/>
    <mergeCell ref="A70:AN70"/>
    <mergeCell ref="AU70:AX70"/>
    <mergeCell ref="AY70:BG70"/>
    <mergeCell ref="A65:AN65"/>
    <mergeCell ref="AU65:AX65"/>
    <mergeCell ref="AY65:BG65"/>
    <mergeCell ref="A69:AN69"/>
    <mergeCell ref="AU69:AX69"/>
    <mergeCell ref="AY69:BG69"/>
    <mergeCell ref="A67:AT67"/>
    <mergeCell ref="A87:AT87"/>
    <mergeCell ref="AU85:AX85"/>
    <mergeCell ref="A80:AT80"/>
    <mergeCell ref="A71:AT71"/>
    <mergeCell ref="BH65:BO65"/>
    <mergeCell ref="A64:AN64"/>
    <mergeCell ref="AU64:AX64"/>
    <mergeCell ref="AY64:BG64"/>
    <mergeCell ref="BH64:BO64"/>
    <mergeCell ref="A68:AT68"/>
    <mergeCell ref="BH68:BO68"/>
    <mergeCell ref="AU67:AX67"/>
    <mergeCell ref="BH46:BO46"/>
    <mergeCell ref="AU47:AX47"/>
    <mergeCell ref="A47:AM47"/>
    <mergeCell ref="AU52:AX52"/>
    <mergeCell ref="AY47:BG47"/>
    <mergeCell ref="AY50:BG51"/>
    <mergeCell ref="BH50:BO51"/>
    <mergeCell ref="A51:AT51"/>
    <mergeCell ref="A49:AT49"/>
    <mergeCell ref="AU49:AX49"/>
    <mergeCell ref="AY53:BG53"/>
    <mergeCell ref="AY54:BG54"/>
    <mergeCell ref="BJ54:BO54"/>
    <mergeCell ref="AU53:AX53"/>
    <mergeCell ref="A52:AM52"/>
    <mergeCell ref="A53:AM53"/>
    <mergeCell ref="AY52:BG52"/>
    <mergeCell ref="A38:AT38"/>
    <mergeCell ref="AU38:AX38"/>
    <mergeCell ref="AU54:AX54"/>
    <mergeCell ref="A54:AM54"/>
    <mergeCell ref="A39:AM39"/>
    <mergeCell ref="A40:AM40"/>
    <mergeCell ref="A41:AM41"/>
    <mergeCell ref="A44:AT44"/>
    <mergeCell ref="AU44:AX44"/>
    <mergeCell ref="A42:AT42"/>
    <mergeCell ref="A57:AN57"/>
    <mergeCell ref="AY57:BG57"/>
    <mergeCell ref="BH57:BO57"/>
    <mergeCell ref="AU57:AX57"/>
    <mergeCell ref="A37:AT37"/>
    <mergeCell ref="AU34:AX34"/>
    <mergeCell ref="AU35:AX35"/>
    <mergeCell ref="AU37:AX37"/>
    <mergeCell ref="A34:AT34"/>
    <mergeCell ref="A35:AT35"/>
    <mergeCell ref="A36:AT36"/>
    <mergeCell ref="AU36:AX36"/>
    <mergeCell ref="AU55:AX55"/>
    <mergeCell ref="A147:BO147"/>
    <mergeCell ref="A141:AT141"/>
    <mergeCell ref="AU141:AX141"/>
    <mergeCell ref="AY141:BG141"/>
    <mergeCell ref="BH141:BO141"/>
    <mergeCell ref="A143:T143"/>
    <mergeCell ref="A145:T145"/>
    <mergeCell ref="AY143:BO143"/>
    <mergeCell ref="AY145:BO145"/>
    <mergeCell ref="A137:AT137"/>
    <mergeCell ref="AU137:AX137"/>
    <mergeCell ref="AY137:BG137"/>
    <mergeCell ref="BH137:BO137"/>
    <mergeCell ref="A139:AT139"/>
    <mergeCell ref="A138:AT138"/>
    <mergeCell ref="AY136:BG136"/>
    <mergeCell ref="BH136:BO136"/>
    <mergeCell ref="A134:AT134"/>
    <mergeCell ref="AU134:AX134"/>
    <mergeCell ref="AY134:BG134"/>
    <mergeCell ref="BH134:BO134"/>
    <mergeCell ref="A135:AT135"/>
    <mergeCell ref="A136:AT136"/>
    <mergeCell ref="A133:AT133"/>
    <mergeCell ref="AU133:AX133"/>
    <mergeCell ref="AY133:BG133"/>
    <mergeCell ref="BH133:BO133"/>
    <mergeCell ref="AY128:BG128"/>
    <mergeCell ref="BH128:BO128"/>
    <mergeCell ref="BH132:BO132"/>
    <mergeCell ref="A130:AT130"/>
    <mergeCell ref="A131:AT131"/>
    <mergeCell ref="A132:AT132"/>
    <mergeCell ref="A127:AT127"/>
    <mergeCell ref="AU127:AX127"/>
    <mergeCell ref="AY127:BG127"/>
    <mergeCell ref="BH127:BO127"/>
    <mergeCell ref="A126:AT126"/>
    <mergeCell ref="AU126:AX126"/>
    <mergeCell ref="AY126:BG126"/>
    <mergeCell ref="BH126:BO126"/>
    <mergeCell ref="A125:AT125"/>
    <mergeCell ref="AU125:AX125"/>
    <mergeCell ref="AY125:BG125"/>
    <mergeCell ref="BH125:BO125"/>
    <mergeCell ref="A124:AT124"/>
    <mergeCell ref="AU124:AX124"/>
    <mergeCell ref="AY124:BG124"/>
    <mergeCell ref="BH124:BO124"/>
    <mergeCell ref="A122:AT122"/>
    <mergeCell ref="AU122:AX123"/>
    <mergeCell ref="AY122:BG123"/>
    <mergeCell ref="BH122:BO123"/>
    <mergeCell ref="A123:AT123"/>
    <mergeCell ref="A119:AT119"/>
    <mergeCell ref="AU119:AX120"/>
    <mergeCell ref="AY119:BG120"/>
    <mergeCell ref="BH119:BO120"/>
    <mergeCell ref="A120:AT120"/>
    <mergeCell ref="A118:AT118"/>
    <mergeCell ref="AU118:AX118"/>
    <mergeCell ref="AY118:BG118"/>
    <mergeCell ref="BH118:BO118"/>
    <mergeCell ref="AU107:AX107"/>
    <mergeCell ref="AY107:BG107"/>
    <mergeCell ref="BH107:BO107"/>
    <mergeCell ref="A112:AT112"/>
    <mergeCell ref="A113:AT113"/>
    <mergeCell ref="AU113:AX113"/>
    <mergeCell ref="BH105:BO105"/>
    <mergeCell ref="BH106:BO106"/>
    <mergeCell ref="A107:AT107"/>
    <mergeCell ref="BH104:BO104"/>
    <mergeCell ref="A103:AT103"/>
    <mergeCell ref="AU103:AX103"/>
    <mergeCell ref="AY103:BG103"/>
    <mergeCell ref="BH103:BO103"/>
    <mergeCell ref="AU105:AX105"/>
    <mergeCell ref="A100:AT100"/>
    <mergeCell ref="AU100:AX101"/>
    <mergeCell ref="AY100:BG101"/>
    <mergeCell ref="BH100:BO101"/>
    <mergeCell ref="A101:AT101"/>
    <mergeCell ref="A99:AT99"/>
    <mergeCell ref="AU99:AX99"/>
    <mergeCell ref="AY99:BG99"/>
    <mergeCell ref="BH99:BO99"/>
    <mergeCell ref="A98:AT98"/>
    <mergeCell ref="AU98:AX98"/>
    <mergeCell ref="AY98:BG98"/>
    <mergeCell ref="BH98:BO98"/>
    <mergeCell ref="A96:AT96"/>
    <mergeCell ref="AU96:AX96"/>
    <mergeCell ref="AY96:BG96"/>
    <mergeCell ref="BH96:BO96"/>
    <mergeCell ref="BH97:BO97"/>
    <mergeCell ref="A95:AT95"/>
    <mergeCell ref="AU95:AX95"/>
    <mergeCell ref="AY95:BG95"/>
    <mergeCell ref="BH95:BO95"/>
    <mergeCell ref="A94:AT94"/>
    <mergeCell ref="AU94:AX94"/>
    <mergeCell ref="AY94:BG94"/>
    <mergeCell ref="BH94:BO94"/>
    <mergeCell ref="A93:AT93"/>
    <mergeCell ref="AU93:AX93"/>
    <mergeCell ref="AY93:BG93"/>
    <mergeCell ref="BH93:BO93"/>
    <mergeCell ref="A90:AT90"/>
    <mergeCell ref="AU90:AX90"/>
    <mergeCell ref="AY90:BG90"/>
    <mergeCell ref="BH90:BO90"/>
    <mergeCell ref="A92:AN92"/>
    <mergeCell ref="AU91:AX91"/>
    <mergeCell ref="BH89:BO89"/>
    <mergeCell ref="A84:AT84"/>
    <mergeCell ref="AU84:AX84"/>
    <mergeCell ref="AY84:BG84"/>
    <mergeCell ref="BH84:BO84"/>
    <mergeCell ref="A81:AT81"/>
    <mergeCell ref="AU81:AX81"/>
    <mergeCell ref="AY81:BG81"/>
    <mergeCell ref="BH81:BO81"/>
    <mergeCell ref="A86:AT86"/>
    <mergeCell ref="BH80:BO80"/>
    <mergeCell ref="A79:AT79"/>
    <mergeCell ref="AU79:AX79"/>
    <mergeCell ref="AY79:BG79"/>
    <mergeCell ref="BH79:BO79"/>
    <mergeCell ref="A78:AT78"/>
    <mergeCell ref="AU78:AX78"/>
    <mergeCell ref="AY78:BG78"/>
    <mergeCell ref="BH78:BO78"/>
    <mergeCell ref="AY80:BG80"/>
    <mergeCell ref="BH71:BO71"/>
    <mergeCell ref="BH72:BO72"/>
    <mergeCell ref="AU73:AX74"/>
    <mergeCell ref="A72:AN72"/>
    <mergeCell ref="AU72:AX72"/>
    <mergeCell ref="AY72:BG72"/>
    <mergeCell ref="A73:AN73"/>
    <mergeCell ref="AY73:BG73"/>
    <mergeCell ref="AY67:BG67"/>
    <mergeCell ref="BH67:BO67"/>
    <mergeCell ref="A66:AT66"/>
    <mergeCell ref="AU66:AX66"/>
    <mergeCell ref="AY66:BG66"/>
    <mergeCell ref="BH66:BO66"/>
    <mergeCell ref="A63:AT63"/>
    <mergeCell ref="AU63:AX63"/>
    <mergeCell ref="AY63:BG63"/>
    <mergeCell ref="BH63:BO63"/>
    <mergeCell ref="A62:AT62"/>
    <mergeCell ref="AU62:AX62"/>
    <mergeCell ref="AY62:BG62"/>
    <mergeCell ref="BH62:BO62"/>
    <mergeCell ref="A60:AT60"/>
    <mergeCell ref="AU60:AX61"/>
    <mergeCell ref="AY60:BG61"/>
    <mergeCell ref="BH60:BO61"/>
    <mergeCell ref="A61:AT61"/>
    <mergeCell ref="A59:AT59"/>
    <mergeCell ref="AU59:AX59"/>
    <mergeCell ref="AY59:BG59"/>
    <mergeCell ref="BH59:BO59"/>
    <mergeCell ref="A56:AT56"/>
    <mergeCell ref="AU56:AX56"/>
    <mergeCell ref="AY56:BG56"/>
    <mergeCell ref="BH56:BO56"/>
    <mergeCell ref="AY49:BG49"/>
    <mergeCell ref="A50:AT50"/>
    <mergeCell ref="AU50:AX51"/>
    <mergeCell ref="BH49:BP49"/>
    <mergeCell ref="BJ52:BO52"/>
    <mergeCell ref="BJ53:BO53"/>
    <mergeCell ref="BH48:BO48"/>
    <mergeCell ref="A45:AT45"/>
    <mergeCell ref="AU45:AX45"/>
    <mergeCell ref="AY45:BG45"/>
    <mergeCell ref="BH45:BO45"/>
    <mergeCell ref="A48:AT48"/>
    <mergeCell ref="A46:AT46"/>
    <mergeCell ref="AU46:AX46"/>
    <mergeCell ref="AY46:BG46"/>
    <mergeCell ref="AU48:AX48"/>
    <mergeCell ref="AY44:BG44"/>
    <mergeCell ref="BH44:BO44"/>
    <mergeCell ref="A43:AT43"/>
    <mergeCell ref="AU43:AX43"/>
    <mergeCell ref="AY43:BG43"/>
    <mergeCell ref="BH43:BO43"/>
    <mergeCell ref="AU42:AX42"/>
    <mergeCell ref="AY42:BG42"/>
    <mergeCell ref="BH42:BO42"/>
    <mergeCell ref="AU39:AX41"/>
    <mergeCell ref="A58:AN58"/>
    <mergeCell ref="AY58:BG58"/>
    <mergeCell ref="BH58:BO58"/>
    <mergeCell ref="AU58:AX58"/>
    <mergeCell ref="A55:AM55"/>
    <mergeCell ref="BJ55:BO55"/>
    <mergeCell ref="AY36:BG36"/>
    <mergeCell ref="BH36:BO36"/>
    <mergeCell ref="A33:AT33"/>
    <mergeCell ref="AU33:AX33"/>
    <mergeCell ref="AY33:BG33"/>
    <mergeCell ref="BH33:BO33"/>
    <mergeCell ref="AY34:BG34"/>
    <mergeCell ref="AY35:BG35"/>
    <mergeCell ref="BH34:BO34"/>
    <mergeCell ref="BH35:BO35"/>
    <mergeCell ref="A32:AT32"/>
    <mergeCell ref="AU32:AX32"/>
    <mergeCell ref="AY32:BG32"/>
    <mergeCell ref="BH32:BO32"/>
    <mergeCell ref="A31:AT31"/>
    <mergeCell ref="AU31:AX31"/>
    <mergeCell ref="AY31:BG31"/>
    <mergeCell ref="BH31:BO31"/>
    <mergeCell ref="A30:AT30"/>
    <mergeCell ref="AU30:AX30"/>
    <mergeCell ref="AY30:BG30"/>
    <mergeCell ref="BH30:BO30"/>
    <mergeCell ref="A29:AT29"/>
    <mergeCell ref="AU29:AX29"/>
    <mergeCell ref="AY29:BG29"/>
    <mergeCell ref="BH29:BO29"/>
    <mergeCell ref="A28:AT28"/>
    <mergeCell ref="AU28:AX28"/>
    <mergeCell ref="AY28:BG28"/>
    <mergeCell ref="BH28:BO28"/>
    <mergeCell ref="A27:AT27"/>
    <mergeCell ref="AU27:AX27"/>
    <mergeCell ref="AY27:BG27"/>
    <mergeCell ref="BH27:BO27"/>
    <mergeCell ref="A25:AT25"/>
    <mergeCell ref="AU25:AX26"/>
    <mergeCell ref="AY25:BG26"/>
    <mergeCell ref="BH25:BO26"/>
    <mergeCell ref="A26:AT26"/>
    <mergeCell ref="A24:AT24"/>
    <mergeCell ref="AU24:AX24"/>
    <mergeCell ref="AY24:BG24"/>
    <mergeCell ref="BH24:BO24"/>
    <mergeCell ref="AR21:BA21"/>
    <mergeCell ref="BB21:BJ21"/>
    <mergeCell ref="BK21:BS21"/>
    <mergeCell ref="A23:AT23"/>
    <mergeCell ref="AU23:AX23"/>
    <mergeCell ref="AY23:BG23"/>
    <mergeCell ref="BH23:BO23"/>
    <mergeCell ref="A17:BJ17"/>
    <mergeCell ref="BK17:BS17"/>
    <mergeCell ref="A19:BS19"/>
    <mergeCell ref="A20:BS20"/>
    <mergeCell ref="A15:BJ15"/>
    <mergeCell ref="A16:BJ16"/>
    <mergeCell ref="BK16:BS16"/>
    <mergeCell ref="A14:BR14"/>
    <mergeCell ref="A12:R12"/>
    <mergeCell ref="S12:BJ12"/>
    <mergeCell ref="A13:J13"/>
    <mergeCell ref="K13:BJ13"/>
    <mergeCell ref="A11:P11"/>
    <mergeCell ref="Q11:AY11"/>
    <mergeCell ref="BB11:BJ11"/>
    <mergeCell ref="BK11:BS11"/>
    <mergeCell ref="A10:AA10"/>
    <mergeCell ref="AB10:AY10"/>
    <mergeCell ref="BB10:BJ10"/>
    <mergeCell ref="BK10:BS10"/>
    <mergeCell ref="BB9:BJ9"/>
    <mergeCell ref="BK9:BS9"/>
    <mergeCell ref="J8:AY8"/>
    <mergeCell ref="BK7:BS8"/>
    <mergeCell ref="BB7:BJ8"/>
    <mergeCell ref="A7:I7"/>
    <mergeCell ref="J7:AY7"/>
    <mergeCell ref="A9:G9"/>
    <mergeCell ref="H9:AY9"/>
    <mergeCell ref="A6:BI6"/>
    <mergeCell ref="BK6:BM6"/>
    <mergeCell ref="BN6:BP6"/>
    <mergeCell ref="AQ1:BS1"/>
    <mergeCell ref="AQ2:BS2"/>
    <mergeCell ref="AQ3:BS3"/>
    <mergeCell ref="BK5:BS5"/>
    <mergeCell ref="BQ6:BS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70" r:id="rId2"/>
  <rowBreaks count="2" manualBreakCount="2">
    <brk id="67" max="71" man="1"/>
    <brk id="1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S118"/>
  <sheetViews>
    <sheetView showGridLines="0" tabSelected="1" zoomScalePageLayoutView="0" workbookViewId="0" topLeftCell="A39">
      <selection activeCell="AY55" sqref="AY55:BH55"/>
    </sheetView>
  </sheetViews>
  <sheetFormatPr defaultColWidth="1.83203125" defaultRowHeight="12.75"/>
  <cols>
    <col min="1" max="1" width="2.16015625" style="1" customWidth="1"/>
    <col min="2" max="2" width="0.328125" style="1" hidden="1" customWidth="1"/>
    <col min="3" max="49" width="1.5" style="1" customWidth="1"/>
    <col min="50" max="50" width="2.66015625" style="1" customWidth="1"/>
    <col min="51" max="63" width="1.5" style="1" customWidth="1"/>
    <col min="64" max="64" width="3.66015625" style="1" customWidth="1"/>
    <col min="65" max="66" width="1.5" style="1" customWidth="1"/>
    <col min="67" max="67" width="0.82421875" style="1" customWidth="1"/>
    <col min="68" max="69" width="1.5" style="1" customWidth="1"/>
    <col min="70" max="70" width="0.328125" style="1" customWidth="1"/>
    <col min="71" max="82" width="1.5" style="1" customWidth="1"/>
    <col min="83" max="83" width="1.5" style="1" hidden="1" customWidth="1"/>
    <col min="84" max="129" width="1.5" style="1" customWidth="1"/>
    <col min="130" max="16384" width="1.83203125" style="1" customWidth="1"/>
  </cols>
  <sheetData>
    <row r="1" ht="9.75" customHeight="1"/>
    <row r="2" spans="3:70" ht="13.5" customHeight="1">
      <c r="C2" s="12"/>
      <c r="D2" s="12"/>
      <c r="BJ2" s="316" t="s">
        <v>2</v>
      </c>
      <c r="BK2" s="317"/>
      <c r="BL2" s="317"/>
      <c r="BM2" s="317"/>
      <c r="BN2" s="317"/>
      <c r="BO2" s="317"/>
      <c r="BP2" s="317"/>
      <c r="BQ2" s="317"/>
      <c r="BR2" s="318"/>
    </row>
    <row r="3" spans="3:70" ht="13.5" customHeight="1">
      <c r="C3" s="417" t="s">
        <v>3</v>
      </c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7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  <c r="BI3" s="12"/>
      <c r="BJ3" s="418" t="s">
        <v>236</v>
      </c>
      <c r="BK3" s="418"/>
      <c r="BL3" s="418"/>
      <c r="BM3" s="416" t="s">
        <v>261</v>
      </c>
      <c r="BN3" s="416"/>
      <c r="BO3" s="416"/>
      <c r="BP3" s="315" t="s">
        <v>226</v>
      </c>
      <c r="BQ3" s="315"/>
      <c r="BR3" s="315"/>
    </row>
    <row r="4" spans="3:70" ht="13.5" customHeight="1">
      <c r="C4" s="419" t="s">
        <v>11</v>
      </c>
      <c r="D4" s="419"/>
      <c r="E4" s="419"/>
      <c r="F4" s="419"/>
      <c r="G4" s="419"/>
      <c r="H4" s="419"/>
      <c r="I4" s="419"/>
      <c r="J4" s="419"/>
      <c r="K4" s="419"/>
      <c r="L4" s="415" t="s">
        <v>274</v>
      </c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BA4" s="419" t="s">
        <v>4</v>
      </c>
      <c r="BB4" s="419"/>
      <c r="BC4" s="419"/>
      <c r="BD4" s="419"/>
      <c r="BE4" s="419"/>
      <c r="BF4" s="419"/>
      <c r="BG4" s="419"/>
      <c r="BH4" s="419"/>
      <c r="BI4" s="423"/>
      <c r="BJ4" s="420" t="s">
        <v>90</v>
      </c>
      <c r="BK4" s="421"/>
      <c r="BL4" s="421"/>
      <c r="BM4" s="421"/>
      <c r="BN4" s="421"/>
      <c r="BO4" s="421"/>
      <c r="BP4" s="421"/>
      <c r="BQ4" s="421"/>
      <c r="BR4" s="422"/>
    </row>
    <row r="5" spans="3:70" ht="13.5" customHeight="1">
      <c r="C5" s="11"/>
      <c r="D5" s="11"/>
      <c r="E5" s="11"/>
      <c r="F5" s="11"/>
      <c r="G5" s="11"/>
      <c r="H5" s="11"/>
      <c r="I5" s="11"/>
      <c r="J5" s="11"/>
      <c r="K5" s="11"/>
      <c r="L5" s="424" t="s">
        <v>87</v>
      </c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BA5" s="11"/>
      <c r="BB5" s="11"/>
      <c r="BC5" s="11"/>
      <c r="BD5" s="11"/>
      <c r="BE5" s="11"/>
      <c r="BF5" s="11"/>
      <c r="BG5" s="11"/>
      <c r="BH5" s="11"/>
      <c r="BI5" s="11"/>
      <c r="BJ5" s="10"/>
      <c r="BK5" s="10"/>
      <c r="BL5" s="10"/>
      <c r="BM5" s="10"/>
      <c r="BN5" s="10"/>
      <c r="BO5" s="10"/>
      <c r="BP5" s="10"/>
      <c r="BQ5" s="10"/>
      <c r="BR5" s="10"/>
    </row>
    <row r="6" spans="12:50" ht="13.5" customHeight="1">
      <c r="L6" s="440" t="s">
        <v>164</v>
      </c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</row>
    <row r="7" ht="31.5" customHeight="1"/>
    <row r="8" spans="3:70" ht="18" customHeight="1">
      <c r="C8" s="441" t="s">
        <v>165</v>
      </c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441"/>
      <c r="BK8" s="441"/>
      <c r="BL8" s="441"/>
      <c r="BM8" s="441"/>
      <c r="BN8" s="441"/>
      <c r="BO8" s="441"/>
      <c r="BP8" s="441"/>
      <c r="BQ8" s="441"/>
      <c r="BR8" s="441"/>
    </row>
    <row r="9" spans="3:70" ht="15.75">
      <c r="C9" s="441" t="s">
        <v>273</v>
      </c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1"/>
    </row>
    <row r="10" ht="15.75" customHeight="1"/>
    <row r="11" spans="42:70" ht="13.5" customHeight="1">
      <c r="AP11" s="442" t="s">
        <v>166</v>
      </c>
      <c r="AQ11" s="442"/>
      <c r="AR11" s="442"/>
      <c r="AS11" s="442"/>
      <c r="AT11" s="442"/>
      <c r="AU11" s="442"/>
      <c r="AV11" s="442"/>
      <c r="AW11" s="442"/>
      <c r="AX11" s="442"/>
      <c r="AY11" s="443" t="s">
        <v>17</v>
      </c>
      <c r="AZ11" s="443"/>
      <c r="BA11" s="443"/>
      <c r="BB11" s="443"/>
      <c r="BC11" s="443"/>
      <c r="BD11" s="443"/>
      <c r="BE11" s="443"/>
      <c r="BF11" s="443"/>
      <c r="BG11" s="443"/>
      <c r="BH11" s="443"/>
      <c r="BI11" s="444"/>
      <c r="BJ11" s="397">
        <v>1801003</v>
      </c>
      <c r="BK11" s="398"/>
      <c r="BL11" s="398"/>
      <c r="BM11" s="398"/>
      <c r="BN11" s="398"/>
      <c r="BO11" s="398"/>
      <c r="BP11" s="398"/>
      <c r="BQ11" s="398"/>
      <c r="BR11" s="399"/>
    </row>
    <row r="12" spans="1:71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71" ht="13.5" customHeight="1">
      <c r="A13" s="10"/>
      <c r="B13" s="382" t="s">
        <v>167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</row>
    <row r="14" spans="1:71" ht="53.25" customHeight="1">
      <c r="A14" s="10"/>
      <c r="C14" s="315" t="s">
        <v>168</v>
      </c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 t="s">
        <v>19</v>
      </c>
      <c r="AT14" s="315"/>
      <c r="AU14" s="315"/>
      <c r="AV14" s="315"/>
      <c r="AW14" s="315"/>
      <c r="AX14" s="315"/>
      <c r="AY14" s="315" t="s">
        <v>169</v>
      </c>
      <c r="AZ14" s="315"/>
      <c r="BA14" s="315"/>
      <c r="BB14" s="315"/>
      <c r="BC14" s="315"/>
      <c r="BD14" s="315"/>
      <c r="BE14" s="315"/>
      <c r="BF14" s="315"/>
      <c r="BG14" s="315"/>
      <c r="BH14" s="315"/>
      <c r="BI14" s="315" t="s">
        <v>170</v>
      </c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</row>
    <row r="15" spans="1:71" ht="13.5" customHeight="1">
      <c r="A15" s="10"/>
      <c r="C15" s="315">
        <v>1</v>
      </c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>
        <v>2</v>
      </c>
      <c r="AT15" s="315"/>
      <c r="AU15" s="315"/>
      <c r="AV15" s="315"/>
      <c r="AW15" s="315"/>
      <c r="AX15" s="315"/>
      <c r="AY15" s="315">
        <v>3</v>
      </c>
      <c r="AZ15" s="315"/>
      <c r="BA15" s="315"/>
      <c r="BB15" s="315"/>
      <c r="BC15" s="315"/>
      <c r="BD15" s="315"/>
      <c r="BE15" s="315"/>
      <c r="BF15" s="315"/>
      <c r="BG15" s="315"/>
      <c r="BH15" s="315"/>
      <c r="BI15" s="315">
        <v>4</v>
      </c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</row>
    <row r="16" spans="1:71" ht="13.5" customHeight="1">
      <c r="A16" s="10"/>
      <c r="C16" s="340" t="s">
        <v>171</v>
      </c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13">
        <v>2000</v>
      </c>
      <c r="AT16" s="313"/>
      <c r="AU16" s="313"/>
      <c r="AV16" s="313"/>
      <c r="AW16" s="313"/>
      <c r="AX16" s="313"/>
      <c r="AY16" s="363">
        <v>69660</v>
      </c>
      <c r="AZ16" s="363"/>
      <c r="BA16" s="363"/>
      <c r="BB16" s="363"/>
      <c r="BC16" s="363"/>
      <c r="BD16" s="363"/>
      <c r="BE16" s="363"/>
      <c r="BF16" s="363"/>
      <c r="BG16" s="363"/>
      <c r="BH16" s="363"/>
      <c r="BI16" s="363">
        <v>63530</v>
      </c>
      <c r="BJ16" s="363"/>
      <c r="BK16" s="363"/>
      <c r="BL16" s="363"/>
      <c r="BM16" s="363"/>
      <c r="BN16" s="363"/>
      <c r="BO16" s="363"/>
      <c r="BP16" s="363"/>
      <c r="BQ16" s="363"/>
      <c r="BR16" s="363"/>
      <c r="BS16" s="363"/>
    </row>
    <row r="17" spans="1:71" ht="13.5" customHeight="1">
      <c r="A17" s="10"/>
      <c r="C17" s="351" t="s">
        <v>172</v>
      </c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13">
        <v>2010</v>
      </c>
      <c r="AT17" s="313"/>
      <c r="AU17" s="313"/>
      <c r="AV17" s="313"/>
      <c r="AW17" s="313"/>
      <c r="AX17" s="313"/>
      <c r="AY17" s="363" t="s">
        <v>95</v>
      </c>
      <c r="AZ17" s="363"/>
      <c r="BA17" s="363"/>
      <c r="BB17" s="363"/>
      <c r="BC17" s="363"/>
      <c r="BD17" s="363"/>
      <c r="BE17" s="363"/>
      <c r="BF17" s="363"/>
      <c r="BG17" s="363"/>
      <c r="BH17" s="363"/>
      <c r="BI17" s="363" t="s">
        <v>95</v>
      </c>
      <c r="BJ17" s="363"/>
      <c r="BK17" s="363"/>
      <c r="BL17" s="363"/>
      <c r="BM17" s="363"/>
      <c r="BN17" s="363"/>
      <c r="BO17" s="363"/>
      <c r="BP17" s="363"/>
      <c r="BQ17" s="363"/>
      <c r="BR17" s="363"/>
      <c r="BS17" s="363"/>
    </row>
    <row r="18" spans="1:71" ht="13.5" customHeight="1">
      <c r="A18" s="10"/>
      <c r="C18" s="351" t="s">
        <v>253</v>
      </c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13">
        <v>2011</v>
      </c>
      <c r="AT18" s="313"/>
      <c r="AU18" s="313"/>
      <c r="AV18" s="313"/>
      <c r="AW18" s="313"/>
      <c r="AX18" s="313"/>
      <c r="AY18" s="363" t="s">
        <v>95</v>
      </c>
      <c r="AZ18" s="363"/>
      <c r="BA18" s="363"/>
      <c r="BB18" s="363"/>
      <c r="BC18" s="363"/>
      <c r="BD18" s="363"/>
      <c r="BE18" s="363"/>
      <c r="BF18" s="363"/>
      <c r="BG18" s="363"/>
      <c r="BH18" s="363"/>
      <c r="BI18" s="363" t="s">
        <v>95</v>
      </c>
      <c r="BJ18" s="363"/>
      <c r="BK18" s="363"/>
      <c r="BL18" s="363"/>
      <c r="BM18" s="363"/>
      <c r="BN18" s="363"/>
      <c r="BO18" s="363"/>
      <c r="BP18" s="363"/>
      <c r="BQ18" s="363"/>
      <c r="BR18" s="363"/>
      <c r="BS18" s="363"/>
    </row>
    <row r="19" spans="1:71" ht="13.5" customHeight="1">
      <c r="A19" s="10"/>
      <c r="C19" s="351" t="s">
        <v>252</v>
      </c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13">
        <v>2012</v>
      </c>
      <c r="AT19" s="313"/>
      <c r="AU19" s="313"/>
      <c r="AV19" s="313"/>
      <c r="AW19" s="313"/>
      <c r="AX19" s="313"/>
      <c r="AY19" s="363" t="s">
        <v>95</v>
      </c>
      <c r="AZ19" s="363"/>
      <c r="BA19" s="363"/>
      <c r="BB19" s="363"/>
      <c r="BC19" s="363"/>
      <c r="BD19" s="363"/>
      <c r="BE19" s="363"/>
      <c r="BF19" s="363"/>
      <c r="BG19" s="363"/>
      <c r="BH19" s="363"/>
      <c r="BI19" s="363" t="s">
        <v>95</v>
      </c>
      <c r="BJ19" s="363"/>
      <c r="BK19" s="363"/>
      <c r="BL19" s="363"/>
      <c r="BM19" s="363"/>
      <c r="BN19" s="363"/>
      <c r="BO19" s="363"/>
      <c r="BP19" s="363"/>
      <c r="BQ19" s="363"/>
      <c r="BR19" s="363"/>
      <c r="BS19" s="363"/>
    </row>
    <row r="20" spans="1:71" ht="13.5" customHeight="1">
      <c r="A20" s="10"/>
      <c r="C20" s="351" t="s">
        <v>251</v>
      </c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13">
        <v>2013</v>
      </c>
      <c r="AT20" s="313"/>
      <c r="AU20" s="313"/>
      <c r="AV20" s="313"/>
      <c r="AW20" s="313"/>
      <c r="AX20" s="313"/>
      <c r="AY20" s="363" t="s">
        <v>95</v>
      </c>
      <c r="AZ20" s="363"/>
      <c r="BA20" s="363"/>
      <c r="BB20" s="363"/>
      <c r="BC20" s="363"/>
      <c r="BD20" s="363"/>
      <c r="BE20" s="363"/>
      <c r="BF20" s="363"/>
      <c r="BG20" s="363"/>
      <c r="BH20" s="363"/>
      <c r="BI20" s="363" t="s">
        <v>95</v>
      </c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</row>
    <row r="21" spans="1:71" ht="13.5" customHeight="1">
      <c r="A21" s="10"/>
      <c r="C21" s="341" t="s">
        <v>250</v>
      </c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13">
        <v>2014</v>
      </c>
      <c r="AT21" s="313"/>
      <c r="AU21" s="313"/>
      <c r="AV21" s="313"/>
      <c r="AW21" s="313"/>
      <c r="AX21" s="313"/>
      <c r="AY21" s="363" t="s">
        <v>95</v>
      </c>
      <c r="AZ21" s="363"/>
      <c r="BA21" s="363"/>
      <c r="BB21" s="363"/>
      <c r="BC21" s="363"/>
      <c r="BD21" s="363"/>
      <c r="BE21" s="363"/>
      <c r="BF21" s="363"/>
      <c r="BG21" s="363"/>
      <c r="BH21" s="363"/>
      <c r="BI21" s="363" t="s">
        <v>95</v>
      </c>
      <c r="BJ21" s="363"/>
      <c r="BK21" s="363"/>
      <c r="BL21" s="363"/>
      <c r="BM21" s="363"/>
      <c r="BN21" s="363"/>
      <c r="BO21" s="363"/>
      <c r="BP21" s="363"/>
      <c r="BQ21" s="363"/>
      <c r="BR21" s="363"/>
      <c r="BS21" s="363"/>
    </row>
    <row r="22" spans="1:71" ht="13.5" customHeight="1">
      <c r="A22" s="10"/>
      <c r="C22" s="348" t="s">
        <v>173</v>
      </c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50"/>
      <c r="AS22" s="319">
        <v>2050</v>
      </c>
      <c r="AT22" s="320"/>
      <c r="AU22" s="320"/>
      <c r="AV22" s="320"/>
      <c r="AW22" s="320"/>
      <c r="AX22" s="321"/>
      <c r="AY22" s="429" t="s">
        <v>272</v>
      </c>
      <c r="AZ22" s="430"/>
      <c r="BA22" s="430"/>
      <c r="BB22" s="430"/>
      <c r="BC22" s="430"/>
      <c r="BD22" s="430"/>
      <c r="BE22" s="430"/>
      <c r="BF22" s="430"/>
      <c r="BG22" s="430"/>
      <c r="BH22" s="431"/>
      <c r="BI22" s="369" t="s">
        <v>271</v>
      </c>
      <c r="BJ22" s="435"/>
      <c r="BK22" s="435"/>
      <c r="BL22" s="435"/>
      <c r="BM22" s="435"/>
      <c r="BN22" s="435"/>
      <c r="BO22" s="435"/>
      <c r="BP22" s="435"/>
      <c r="BQ22" s="435"/>
      <c r="BR22" s="435"/>
      <c r="BS22" s="436"/>
    </row>
    <row r="23" spans="1:71" ht="13.5" customHeight="1">
      <c r="A23" s="10"/>
      <c r="C23" s="345" t="s">
        <v>174</v>
      </c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7"/>
      <c r="AS23" s="425"/>
      <c r="AT23" s="426"/>
      <c r="AU23" s="426"/>
      <c r="AV23" s="426"/>
      <c r="AW23" s="426"/>
      <c r="AX23" s="427"/>
      <c r="AY23" s="432"/>
      <c r="AZ23" s="433"/>
      <c r="BA23" s="433"/>
      <c r="BB23" s="433"/>
      <c r="BC23" s="433"/>
      <c r="BD23" s="433"/>
      <c r="BE23" s="433"/>
      <c r="BF23" s="433"/>
      <c r="BG23" s="433"/>
      <c r="BH23" s="434"/>
      <c r="BI23" s="437"/>
      <c r="BJ23" s="438"/>
      <c r="BK23" s="438"/>
      <c r="BL23" s="438"/>
      <c r="BM23" s="438"/>
      <c r="BN23" s="438"/>
      <c r="BO23" s="438"/>
      <c r="BP23" s="438"/>
      <c r="BQ23" s="438"/>
      <c r="BR23" s="438"/>
      <c r="BS23" s="439"/>
    </row>
    <row r="24" spans="1:71" ht="13.5" customHeight="1">
      <c r="A24" s="10"/>
      <c r="C24" s="428" t="s">
        <v>175</v>
      </c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4"/>
      <c r="AS24" s="448">
        <v>2070</v>
      </c>
      <c r="AT24" s="355"/>
      <c r="AU24" s="355"/>
      <c r="AV24" s="355"/>
      <c r="AW24" s="355"/>
      <c r="AX24" s="356"/>
      <c r="AY24" s="370" t="s">
        <v>95</v>
      </c>
      <c r="AZ24" s="371"/>
      <c r="BA24" s="371"/>
      <c r="BB24" s="371"/>
      <c r="BC24" s="371"/>
      <c r="BD24" s="371"/>
      <c r="BE24" s="371"/>
      <c r="BF24" s="371"/>
      <c r="BG24" s="371"/>
      <c r="BH24" s="372"/>
      <c r="BI24" s="370" t="s">
        <v>95</v>
      </c>
      <c r="BJ24" s="371"/>
      <c r="BK24" s="371"/>
      <c r="BL24" s="371"/>
      <c r="BM24" s="371"/>
      <c r="BN24" s="371"/>
      <c r="BO24" s="371"/>
      <c r="BP24" s="371"/>
      <c r="BQ24" s="371"/>
      <c r="BR24" s="371"/>
      <c r="BS24" s="372"/>
    </row>
    <row r="25" spans="1:71" ht="13.5" customHeight="1">
      <c r="A25" s="10"/>
      <c r="C25" s="445" t="s">
        <v>176</v>
      </c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7"/>
      <c r="AS25" s="319">
        <v>2090</v>
      </c>
      <c r="AT25" s="320"/>
      <c r="AU25" s="320"/>
      <c r="AV25" s="320"/>
      <c r="AW25" s="320"/>
      <c r="AX25" s="321"/>
      <c r="AY25" s="357">
        <f>AY16+AY22</f>
        <v>20860</v>
      </c>
      <c r="AZ25" s="364"/>
      <c r="BA25" s="364"/>
      <c r="BB25" s="364"/>
      <c r="BC25" s="364"/>
      <c r="BD25" s="364"/>
      <c r="BE25" s="364"/>
      <c r="BF25" s="364"/>
      <c r="BG25" s="364"/>
      <c r="BH25" s="365"/>
      <c r="BI25" s="357">
        <f>BI16+BI22</f>
        <v>17784</v>
      </c>
      <c r="BJ25" s="364"/>
      <c r="BK25" s="364"/>
      <c r="BL25" s="364"/>
      <c r="BM25" s="364"/>
      <c r="BN25" s="364"/>
      <c r="BO25" s="364"/>
      <c r="BP25" s="364"/>
      <c r="BQ25" s="364"/>
      <c r="BR25" s="364"/>
      <c r="BS25" s="365"/>
    </row>
    <row r="26" spans="1:71" ht="13.5" customHeight="1">
      <c r="A26" s="10"/>
      <c r="C26" s="336" t="s">
        <v>177</v>
      </c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8"/>
      <c r="AS26" s="322"/>
      <c r="AT26" s="323"/>
      <c r="AU26" s="323"/>
      <c r="AV26" s="323"/>
      <c r="AW26" s="323"/>
      <c r="AX26" s="324"/>
      <c r="AY26" s="366"/>
      <c r="AZ26" s="367"/>
      <c r="BA26" s="367"/>
      <c r="BB26" s="367"/>
      <c r="BC26" s="367"/>
      <c r="BD26" s="367"/>
      <c r="BE26" s="367"/>
      <c r="BF26" s="367"/>
      <c r="BG26" s="367"/>
      <c r="BH26" s="368"/>
      <c r="BI26" s="366"/>
      <c r="BJ26" s="367"/>
      <c r="BK26" s="367"/>
      <c r="BL26" s="367"/>
      <c r="BM26" s="367"/>
      <c r="BN26" s="367"/>
      <c r="BO26" s="367"/>
      <c r="BP26" s="367"/>
      <c r="BQ26" s="367"/>
      <c r="BR26" s="367"/>
      <c r="BS26" s="368"/>
    </row>
    <row r="27" spans="1:71" ht="13.5" customHeight="1">
      <c r="A27" s="10"/>
      <c r="C27" s="339" t="s">
        <v>178</v>
      </c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13">
        <v>2095</v>
      </c>
      <c r="AT27" s="313"/>
      <c r="AU27" s="313"/>
      <c r="AV27" s="313"/>
      <c r="AW27" s="313"/>
      <c r="AX27" s="313"/>
      <c r="AY27" s="314" t="s">
        <v>179</v>
      </c>
      <c r="AZ27" s="314"/>
      <c r="BA27" s="314"/>
      <c r="BB27" s="314"/>
      <c r="BC27" s="314"/>
      <c r="BD27" s="314"/>
      <c r="BE27" s="314"/>
      <c r="BF27" s="314"/>
      <c r="BG27" s="314"/>
      <c r="BH27" s="314"/>
      <c r="BI27" s="314" t="s">
        <v>180</v>
      </c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</row>
    <row r="28" spans="1:71" ht="25.5" customHeight="1">
      <c r="A28" s="10"/>
      <c r="C28" s="352" t="s">
        <v>249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13">
        <v>2105</v>
      </c>
      <c r="AT28" s="313"/>
      <c r="AU28" s="313"/>
      <c r="AV28" s="313"/>
      <c r="AW28" s="313"/>
      <c r="AX28" s="313"/>
      <c r="AY28" s="314" t="s">
        <v>95</v>
      </c>
      <c r="AZ28" s="314"/>
      <c r="BA28" s="314"/>
      <c r="BB28" s="314"/>
      <c r="BC28" s="314"/>
      <c r="BD28" s="314"/>
      <c r="BE28" s="314"/>
      <c r="BF28" s="314"/>
      <c r="BG28" s="314"/>
      <c r="BH28" s="314"/>
      <c r="BI28" s="314" t="s">
        <v>95</v>
      </c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</row>
    <row r="29" spans="1:71" ht="13.5" customHeight="1">
      <c r="A29" s="10"/>
      <c r="C29" s="352" t="s">
        <v>181</v>
      </c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13">
        <v>2110</v>
      </c>
      <c r="AT29" s="313"/>
      <c r="AU29" s="313"/>
      <c r="AV29" s="313"/>
      <c r="AW29" s="313"/>
      <c r="AX29" s="313"/>
      <c r="AY29" s="314" t="s">
        <v>95</v>
      </c>
      <c r="AZ29" s="314"/>
      <c r="BA29" s="314"/>
      <c r="BB29" s="314"/>
      <c r="BC29" s="314"/>
      <c r="BD29" s="314"/>
      <c r="BE29" s="314"/>
      <c r="BF29" s="314"/>
      <c r="BG29" s="314"/>
      <c r="BH29" s="314"/>
      <c r="BI29" s="314" t="s">
        <v>95</v>
      </c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</row>
    <row r="30" spans="1:71" ht="13.5" customHeight="1">
      <c r="A30" s="10"/>
      <c r="C30" s="342" t="s">
        <v>248</v>
      </c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4"/>
      <c r="AS30" s="313">
        <v>2111</v>
      </c>
      <c r="AT30" s="313"/>
      <c r="AU30" s="313"/>
      <c r="AV30" s="313"/>
      <c r="AW30" s="313"/>
      <c r="AX30" s="313"/>
      <c r="AY30" s="314" t="s">
        <v>95</v>
      </c>
      <c r="AZ30" s="314"/>
      <c r="BA30" s="314"/>
      <c r="BB30" s="314"/>
      <c r="BC30" s="314"/>
      <c r="BD30" s="314"/>
      <c r="BE30" s="314"/>
      <c r="BF30" s="314"/>
      <c r="BG30" s="314"/>
      <c r="BH30" s="314"/>
      <c r="BI30" s="314" t="s">
        <v>95</v>
      </c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</row>
    <row r="31" spans="1:71" ht="13.5" customHeight="1">
      <c r="A31" s="10"/>
      <c r="C31" s="342" t="s">
        <v>247</v>
      </c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4"/>
      <c r="AS31" s="313">
        <v>2112</v>
      </c>
      <c r="AT31" s="313"/>
      <c r="AU31" s="313"/>
      <c r="AV31" s="313"/>
      <c r="AW31" s="313"/>
      <c r="AX31" s="313"/>
      <c r="AY31" s="314" t="s">
        <v>95</v>
      </c>
      <c r="AZ31" s="314"/>
      <c r="BA31" s="314"/>
      <c r="BB31" s="314"/>
      <c r="BC31" s="314"/>
      <c r="BD31" s="314"/>
      <c r="BE31" s="314"/>
      <c r="BF31" s="314"/>
      <c r="BG31" s="314"/>
      <c r="BH31" s="314"/>
      <c r="BI31" s="314" t="s">
        <v>95</v>
      </c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</row>
    <row r="32" spans="1:71" ht="13.5" customHeight="1">
      <c r="A32" s="10"/>
      <c r="C32" s="340" t="s">
        <v>182</v>
      </c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13">
        <v>2120</v>
      </c>
      <c r="AT32" s="313"/>
      <c r="AU32" s="313"/>
      <c r="AV32" s="313"/>
      <c r="AW32" s="313"/>
      <c r="AX32" s="313"/>
      <c r="AY32" s="363">
        <v>80056</v>
      </c>
      <c r="AZ32" s="363"/>
      <c r="BA32" s="363"/>
      <c r="BB32" s="363"/>
      <c r="BC32" s="363"/>
      <c r="BD32" s="363"/>
      <c r="BE32" s="363"/>
      <c r="BF32" s="363"/>
      <c r="BG32" s="363"/>
      <c r="BH32" s="363"/>
      <c r="BI32" s="363">
        <v>85301</v>
      </c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</row>
    <row r="33" spans="1:71" ht="37.5" customHeight="1">
      <c r="A33" s="10"/>
      <c r="C33" s="341" t="s">
        <v>246</v>
      </c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13">
        <v>2121</v>
      </c>
      <c r="AT33" s="313"/>
      <c r="AU33" s="313"/>
      <c r="AV33" s="313"/>
      <c r="AW33" s="313"/>
      <c r="AX33" s="313"/>
      <c r="AY33" s="314" t="s">
        <v>95</v>
      </c>
      <c r="AZ33" s="314"/>
      <c r="BA33" s="314"/>
      <c r="BB33" s="314"/>
      <c r="BC33" s="314"/>
      <c r="BD33" s="314"/>
      <c r="BE33" s="314"/>
      <c r="BF33" s="314"/>
      <c r="BG33" s="314"/>
      <c r="BH33" s="314"/>
      <c r="BI33" s="314" t="s">
        <v>95</v>
      </c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</row>
    <row r="34" spans="1:71" ht="26.25" customHeight="1">
      <c r="A34" s="10"/>
      <c r="C34" s="341" t="s">
        <v>245</v>
      </c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13">
        <v>2122</v>
      </c>
      <c r="AT34" s="313"/>
      <c r="AU34" s="313"/>
      <c r="AV34" s="313"/>
      <c r="AW34" s="313"/>
      <c r="AX34" s="313"/>
      <c r="AY34" s="314" t="s">
        <v>95</v>
      </c>
      <c r="AZ34" s="314"/>
      <c r="BA34" s="314"/>
      <c r="BB34" s="314"/>
      <c r="BC34" s="314"/>
      <c r="BD34" s="314"/>
      <c r="BE34" s="314"/>
      <c r="BF34" s="314"/>
      <c r="BG34" s="314"/>
      <c r="BH34" s="314"/>
      <c r="BI34" s="314" t="s">
        <v>95</v>
      </c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</row>
    <row r="35" spans="1:71" ht="26.25" customHeight="1">
      <c r="A35" s="10"/>
      <c r="C35" s="341" t="s">
        <v>244</v>
      </c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13">
        <v>2123</v>
      </c>
      <c r="AT35" s="313"/>
      <c r="AU35" s="313"/>
      <c r="AV35" s="313"/>
      <c r="AW35" s="313"/>
      <c r="AX35" s="313"/>
      <c r="AY35" s="314" t="s">
        <v>95</v>
      </c>
      <c r="AZ35" s="314"/>
      <c r="BA35" s="314"/>
      <c r="BB35" s="314"/>
      <c r="BC35" s="314"/>
      <c r="BD35" s="314"/>
      <c r="BE35" s="314"/>
      <c r="BF35" s="314"/>
      <c r="BG35" s="314"/>
      <c r="BH35" s="314"/>
      <c r="BI35" s="314" t="s">
        <v>95</v>
      </c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</row>
    <row r="36" spans="1:71" ht="13.5" customHeight="1">
      <c r="A36" s="10"/>
      <c r="C36" s="340" t="s">
        <v>183</v>
      </c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13">
        <v>2130</v>
      </c>
      <c r="AT36" s="313"/>
      <c r="AU36" s="313"/>
      <c r="AV36" s="313"/>
      <c r="AW36" s="313"/>
      <c r="AX36" s="313"/>
      <c r="AY36" s="314" t="s">
        <v>270</v>
      </c>
      <c r="AZ36" s="314"/>
      <c r="BA36" s="314"/>
      <c r="BB36" s="314"/>
      <c r="BC36" s="314"/>
      <c r="BD36" s="314"/>
      <c r="BE36" s="314"/>
      <c r="BF36" s="314"/>
      <c r="BG36" s="314"/>
      <c r="BH36" s="314"/>
      <c r="BI36" s="328" t="s">
        <v>269</v>
      </c>
      <c r="BJ36" s="328"/>
      <c r="BK36" s="328"/>
      <c r="BL36" s="328"/>
      <c r="BM36" s="328"/>
      <c r="BN36" s="328"/>
      <c r="BO36" s="328"/>
      <c r="BP36" s="328"/>
      <c r="BQ36" s="328"/>
      <c r="BR36" s="328"/>
      <c r="BS36" s="328"/>
    </row>
    <row r="37" spans="1:71" ht="13.5" customHeight="1">
      <c r="A37" s="10"/>
      <c r="C37" s="340" t="s">
        <v>184</v>
      </c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13">
        <v>2150</v>
      </c>
      <c r="AT37" s="313"/>
      <c r="AU37" s="313"/>
      <c r="AV37" s="313"/>
      <c r="AW37" s="313"/>
      <c r="AX37" s="313"/>
      <c r="AY37" s="314" t="s">
        <v>185</v>
      </c>
      <c r="AZ37" s="314"/>
      <c r="BA37" s="314"/>
      <c r="BB37" s="314"/>
      <c r="BC37" s="314"/>
      <c r="BD37" s="314"/>
      <c r="BE37" s="314"/>
      <c r="BF37" s="314"/>
      <c r="BG37" s="314"/>
      <c r="BH37" s="314"/>
      <c r="BI37" s="314" t="s">
        <v>185</v>
      </c>
      <c r="BJ37" s="314"/>
      <c r="BK37" s="314"/>
      <c r="BL37" s="314"/>
      <c r="BM37" s="314"/>
      <c r="BN37" s="314"/>
      <c r="BO37" s="314"/>
      <c r="BP37" s="314"/>
      <c r="BQ37" s="314"/>
      <c r="BR37" s="314"/>
      <c r="BS37" s="314"/>
    </row>
    <row r="38" spans="1:71" ht="13.5" customHeight="1">
      <c r="A38" s="10"/>
      <c r="C38" s="332" t="s">
        <v>186</v>
      </c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13">
        <v>2180</v>
      </c>
      <c r="AT38" s="313"/>
      <c r="AU38" s="313"/>
      <c r="AV38" s="313"/>
      <c r="AW38" s="313"/>
      <c r="AX38" s="313"/>
      <c r="AY38" s="314" t="s">
        <v>268</v>
      </c>
      <c r="AZ38" s="314"/>
      <c r="BA38" s="314"/>
      <c r="BB38" s="314"/>
      <c r="BC38" s="314"/>
      <c r="BD38" s="314"/>
      <c r="BE38" s="314"/>
      <c r="BF38" s="314"/>
      <c r="BG38" s="314"/>
      <c r="BH38" s="314"/>
      <c r="BI38" s="328" t="s">
        <v>267</v>
      </c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</row>
    <row r="39" spans="1:71" ht="38.25" customHeight="1">
      <c r="A39" s="10"/>
      <c r="C39" s="342" t="s">
        <v>243</v>
      </c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4"/>
      <c r="AS39" s="329">
        <v>2181</v>
      </c>
      <c r="AT39" s="355"/>
      <c r="AU39" s="355"/>
      <c r="AV39" s="355"/>
      <c r="AW39" s="355"/>
      <c r="AX39" s="356"/>
      <c r="AY39" s="314" t="s">
        <v>95</v>
      </c>
      <c r="AZ39" s="314"/>
      <c r="BA39" s="314"/>
      <c r="BB39" s="314"/>
      <c r="BC39" s="314"/>
      <c r="BD39" s="314"/>
      <c r="BE39" s="314"/>
      <c r="BF39" s="314"/>
      <c r="BG39" s="314"/>
      <c r="BH39" s="314"/>
      <c r="BI39" s="314" t="s">
        <v>95</v>
      </c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</row>
    <row r="40" spans="1:71" ht="30.75" customHeight="1">
      <c r="A40" s="10"/>
      <c r="C40" s="342" t="s">
        <v>242</v>
      </c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4"/>
      <c r="AS40" s="329">
        <v>2182</v>
      </c>
      <c r="AT40" s="355"/>
      <c r="AU40" s="355"/>
      <c r="AV40" s="355"/>
      <c r="AW40" s="355"/>
      <c r="AX40" s="356"/>
      <c r="AY40" s="314" t="s">
        <v>95</v>
      </c>
      <c r="AZ40" s="314"/>
      <c r="BA40" s="314"/>
      <c r="BB40" s="314"/>
      <c r="BC40" s="314"/>
      <c r="BD40" s="314"/>
      <c r="BE40" s="314"/>
      <c r="BF40" s="314"/>
      <c r="BG40" s="314"/>
      <c r="BH40" s="314"/>
      <c r="BI40" s="314" t="s">
        <v>95</v>
      </c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</row>
    <row r="41" spans="1:71" ht="13.5" customHeight="1">
      <c r="A41" s="10"/>
      <c r="C41" s="333" t="s">
        <v>187</v>
      </c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5"/>
      <c r="AS41" s="319">
        <v>2190</v>
      </c>
      <c r="AT41" s="320"/>
      <c r="AU41" s="320"/>
      <c r="AV41" s="320"/>
      <c r="AW41" s="320"/>
      <c r="AX41" s="321"/>
      <c r="AY41" s="357">
        <v>8411</v>
      </c>
      <c r="AZ41" s="358"/>
      <c r="BA41" s="358"/>
      <c r="BB41" s="358"/>
      <c r="BC41" s="358"/>
      <c r="BD41" s="358"/>
      <c r="BE41" s="358"/>
      <c r="BF41" s="358"/>
      <c r="BG41" s="358"/>
      <c r="BH41" s="359"/>
      <c r="BI41" s="373">
        <f>BI25+BI32+BI36+BI38</f>
        <v>5828</v>
      </c>
      <c r="BJ41" s="374"/>
      <c r="BK41" s="374"/>
      <c r="BL41" s="374"/>
      <c r="BM41" s="374"/>
      <c r="BN41" s="374"/>
      <c r="BO41" s="374"/>
      <c r="BP41" s="374"/>
      <c r="BQ41" s="374"/>
      <c r="BR41" s="374"/>
      <c r="BS41" s="375"/>
    </row>
    <row r="42" spans="1:71" ht="13.5" customHeight="1">
      <c r="A42" s="10"/>
      <c r="C42" s="336" t="s">
        <v>177</v>
      </c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8"/>
      <c r="AS42" s="322"/>
      <c r="AT42" s="323"/>
      <c r="AU42" s="323"/>
      <c r="AV42" s="323"/>
      <c r="AW42" s="323"/>
      <c r="AX42" s="324"/>
      <c r="AY42" s="456"/>
      <c r="AZ42" s="455"/>
      <c r="BA42" s="455"/>
      <c r="BB42" s="455"/>
      <c r="BC42" s="455"/>
      <c r="BD42" s="455"/>
      <c r="BE42" s="455"/>
      <c r="BF42" s="455"/>
      <c r="BG42" s="455"/>
      <c r="BH42" s="454"/>
      <c r="BI42" s="376"/>
      <c r="BJ42" s="377"/>
      <c r="BK42" s="377"/>
      <c r="BL42" s="377"/>
      <c r="BM42" s="377"/>
      <c r="BN42" s="377"/>
      <c r="BO42" s="377"/>
      <c r="BP42" s="377"/>
      <c r="BQ42" s="377"/>
      <c r="BR42" s="377"/>
      <c r="BS42" s="378"/>
    </row>
    <row r="43" spans="1:71" ht="13.5" customHeight="1">
      <c r="A43" s="10"/>
      <c r="C43" s="339" t="s">
        <v>178</v>
      </c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13">
        <v>2195</v>
      </c>
      <c r="AT43" s="313"/>
      <c r="AU43" s="313"/>
      <c r="AV43" s="313"/>
      <c r="AW43" s="313"/>
      <c r="AX43" s="313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 t="s">
        <v>235</v>
      </c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</row>
    <row r="44" spans="1:71" ht="13.5" customHeight="1">
      <c r="A44" s="10"/>
      <c r="C44" s="340" t="s">
        <v>188</v>
      </c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13">
        <v>2200</v>
      </c>
      <c r="AT44" s="313"/>
      <c r="AU44" s="313"/>
      <c r="AV44" s="313"/>
      <c r="AW44" s="313"/>
      <c r="AX44" s="313"/>
      <c r="AY44" s="314" t="s">
        <v>95</v>
      </c>
      <c r="AZ44" s="314"/>
      <c r="BA44" s="314"/>
      <c r="BB44" s="314"/>
      <c r="BC44" s="314"/>
      <c r="BD44" s="314"/>
      <c r="BE44" s="314"/>
      <c r="BF44" s="314"/>
      <c r="BG44" s="314"/>
      <c r="BH44" s="314"/>
      <c r="BI44" s="314" t="s">
        <v>95</v>
      </c>
      <c r="BJ44" s="314"/>
      <c r="BK44" s="314"/>
      <c r="BL44" s="314"/>
      <c r="BM44" s="314"/>
      <c r="BN44" s="314"/>
      <c r="BO44" s="314"/>
      <c r="BP44" s="314"/>
      <c r="BQ44" s="314"/>
      <c r="BR44" s="314"/>
      <c r="BS44" s="314"/>
    </row>
    <row r="45" spans="1:71" ht="13.5" customHeight="1">
      <c r="A45" s="10"/>
      <c r="C45" s="340" t="s">
        <v>189</v>
      </c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0"/>
      <c r="AS45" s="313">
        <v>2220</v>
      </c>
      <c r="AT45" s="313"/>
      <c r="AU45" s="313"/>
      <c r="AV45" s="313"/>
      <c r="AW45" s="313"/>
      <c r="AX45" s="313"/>
      <c r="AY45" s="363">
        <v>3298</v>
      </c>
      <c r="AZ45" s="363"/>
      <c r="BA45" s="363"/>
      <c r="BB45" s="363"/>
      <c r="BC45" s="363"/>
      <c r="BD45" s="363"/>
      <c r="BE45" s="363"/>
      <c r="BF45" s="363"/>
      <c r="BG45" s="363"/>
      <c r="BH45" s="363"/>
      <c r="BI45" s="363">
        <v>164</v>
      </c>
      <c r="BJ45" s="363"/>
      <c r="BK45" s="363"/>
      <c r="BL45" s="363"/>
      <c r="BM45" s="363"/>
      <c r="BN45" s="363"/>
      <c r="BO45" s="363"/>
      <c r="BP45" s="363"/>
      <c r="BQ45" s="363"/>
      <c r="BR45" s="363"/>
      <c r="BS45" s="363"/>
    </row>
    <row r="46" spans="1:71" ht="13.5" customHeight="1">
      <c r="A46" s="10"/>
      <c r="C46" s="340" t="s">
        <v>190</v>
      </c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13">
        <v>2240</v>
      </c>
      <c r="AT46" s="313"/>
      <c r="AU46" s="313"/>
      <c r="AV46" s="313"/>
      <c r="AW46" s="313"/>
      <c r="AX46" s="313"/>
      <c r="AY46" s="363" t="s">
        <v>228</v>
      </c>
      <c r="AZ46" s="363"/>
      <c r="BA46" s="363"/>
      <c r="BB46" s="363"/>
      <c r="BC46" s="363"/>
      <c r="BD46" s="363"/>
      <c r="BE46" s="363"/>
      <c r="BF46" s="363"/>
      <c r="BG46" s="363"/>
      <c r="BH46" s="363"/>
      <c r="BI46" s="363" t="s">
        <v>228</v>
      </c>
      <c r="BJ46" s="363"/>
      <c r="BK46" s="363"/>
      <c r="BL46" s="363"/>
      <c r="BM46" s="363"/>
      <c r="BN46" s="363"/>
      <c r="BO46" s="363"/>
      <c r="BP46" s="363"/>
      <c r="BQ46" s="363"/>
      <c r="BR46" s="363"/>
      <c r="BS46" s="363"/>
    </row>
    <row r="47" spans="1:71" ht="27.75" customHeight="1">
      <c r="A47" s="10"/>
      <c r="C47" s="341" t="s">
        <v>241</v>
      </c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13">
        <v>2241</v>
      </c>
      <c r="AT47" s="313"/>
      <c r="AU47" s="313"/>
      <c r="AV47" s="313"/>
      <c r="AW47" s="313"/>
      <c r="AX47" s="313"/>
      <c r="AY47" s="363" t="s">
        <v>95</v>
      </c>
      <c r="AZ47" s="363"/>
      <c r="BA47" s="363"/>
      <c r="BB47" s="363"/>
      <c r="BC47" s="363"/>
      <c r="BD47" s="363"/>
      <c r="BE47" s="363"/>
      <c r="BF47" s="363"/>
      <c r="BG47" s="363"/>
      <c r="BH47" s="363"/>
      <c r="BI47" s="363" t="s">
        <v>95</v>
      </c>
      <c r="BJ47" s="363"/>
      <c r="BK47" s="363"/>
      <c r="BL47" s="363"/>
      <c r="BM47" s="363"/>
      <c r="BN47" s="363"/>
      <c r="BO47" s="363"/>
      <c r="BP47" s="363"/>
      <c r="BQ47" s="363"/>
      <c r="BR47" s="363"/>
      <c r="BS47" s="363"/>
    </row>
    <row r="48" spans="1:71" ht="13.5" customHeight="1">
      <c r="A48" s="10"/>
      <c r="C48" s="340" t="s">
        <v>191</v>
      </c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13">
        <v>2250</v>
      </c>
      <c r="AT48" s="313"/>
      <c r="AU48" s="313"/>
      <c r="AV48" s="313"/>
      <c r="AW48" s="313"/>
      <c r="AX48" s="313"/>
      <c r="AY48" s="363" t="s">
        <v>266</v>
      </c>
      <c r="AZ48" s="363"/>
      <c r="BA48" s="363"/>
      <c r="BB48" s="363"/>
      <c r="BC48" s="363"/>
      <c r="BD48" s="363"/>
      <c r="BE48" s="363"/>
      <c r="BF48" s="363"/>
      <c r="BG48" s="363"/>
      <c r="BH48" s="363"/>
      <c r="BI48" s="328" t="s">
        <v>265</v>
      </c>
      <c r="BJ48" s="328"/>
      <c r="BK48" s="328"/>
      <c r="BL48" s="328"/>
      <c r="BM48" s="328"/>
      <c r="BN48" s="328"/>
      <c r="BO48" s="328"/>
      <c r="BP48" s="328"/>
      <c r="BQ48" s="328"/>
      <c r="BR48" s="328"/>
      <c r="BS48" s="328"/>
    </row>
    <row r="49" spans="1:71" ht="13.5" customHeight="1">
      <c r="A49" s="10"/>
      <c r="C49" s="340" t="s">
        <v>192</v>
      </c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13">
        <v>2255</v>
      </c>
      <c r="AT49" s="313"/>
      <c r="AU49" s="313"/>
      <c r="AV49" s="313"/>
      <c r="AW49" s="313"/>
      <c r="AX49" s="313"/>
      <c r="AY49" s="314" t="s">
        <v>179</v>
      </c>
      <c r="AZ49" s="314"/>
      <c r="BA49" s="314"/>
      <c r="BB49" s="314"/>
      <c r="BC49" s="314"/>
      <c r="BD49" s="314"/>
      <c r="BE49" s="314"/>
      <c r="BF49" s="314"/>
      <c r="BG49" s="314"/>
      <c r="BH49" s="314"/>
      <c r="BI49" s="314" t="s">
        <v>193</v>
      </c>
      <c r="BJ49" s="314"/>
      <c r="BK49" s="314"/>
      <c r="BL49" s="314"/>
      <c r="BM49" s="314"/>
      <c r="BN49" s="314"/>
      <c r="BO49" s="314"/>
      <c r="BP49" s="314"/>
      <c r="BQ49" s="314"/>
      <c r="BR49" s="314"/>
      <c r="BS49" s="314"/>
    </row>
    <row r="50" spans="1:71" ht="13.5" customHeight="1">
      <c r="A50" s="10"/>
      <c r="C50" s="332" t="s">
        <v>194</v>
      </c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13">
        <v>2270</v>
      </c>
      <c r="AT50" s="313"/>
      <c r="AU50" s="313"/>
      <c r="AV50" s="313"/>
      <c r="AW50" s="313"/>
      <c r="AX50" s="313"/>
      <c r="AY50" s="328" t="s">
        <v>232</v>
      </c>
      <c r="AZ50" s="328"/>
      <c r="BA50" s="328"/>
      <c r="BB50" s="328"/>
      <c r="BC50" s="328"/>
      <c r="BD50" s="328"/>
      <c r="BE50" s="328"/>
      <c r="BF50" s="328"/>
      <c r="BG50" s="328"/>
      <c r="BH50" s="328"/>
      <c r="BI50" s="328" t="s">
        <v>228</v>
      </c>
      <c r="BJ50" s="328"/>
      <c r="BK50" s="328"/>
      <c r="BL50" s="328"/>
      <c r="BM50" s="328"/>
      <c r="BN50" s="328"/>
      <c r="BO50" s="328"/>
      <c r="BP50" s="328"/>
      <c r="BQ50" s="328"/>
      <c r="BR50" s="328"/>
      <c r="BS50" s="328"/>
    </row>
    <row r="51" spans="1:71" ht="13.5" customHeight="1">
      <c r="A51" s="10"/>
      <c r="C51" s="342" t="s">
        <v>195</v>
      </c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3"/>
      <c r="AL51" s="353"/>
      <c r="AM51" s="353"/>
      <c r="AN51" s="353"/>
      <c r="AO51" s="353"/>
      <c r="AP51" s="353"/>
      <c r="AQ51" s="353"/>
      <c r="AR51" s="354"/>
      <c r="AS51" s="313">
        <v>2275</v>
      </c>
      <c r="AT51" s="313"/>
      <c r="AU51" s="313"/>
      <c r="AV51" s="313"/>
      <c r="AW51" s="313"/>
      <c r="AX51" s="313"/>
      <c r="AY51" s="314" t="s">
        <v>95</v>
      </c>
      <c r="AZ51" s="314"/>
      <c r="BA51" s="314"/>
      <c r="BB51" s="314"/>
      <c r="BC51" s="314"/>
      <c r="BD51" s="314"/>
      <c r="BE51" s="314"/>
      <c r="BF51" s="314"/>
      <c r="BG51" s="314"/>
      <c r="BH51" s="314"/>
      <c r="BI51" s="314" t="s">
        <v>95</v>
      </c>
      <c r="BJ51" s="314"/>
      <c r="BK51" s="314"/>
      <c r="BL51" s="314"/>
      <c r="BM51" s="314"/>
      <c r="BN51" s="314"/>
      <c r="BO51" s="314"/>
      <c r="BP51" s="314"/>
      <c r="BQ51" s="314"/>
      <c r="BR51" s="314"/>
      <c r="BS51" s="314"/>
    </row>
    <row r="52" spans="1:71" ht="13.5" customHeight="1">
      <c r="A52" s="10"/>
      <c r="C52" s="333" t="s">
        <v>196</v>
      </c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/>
      <c r="AJ52" s="334"/>
      <c r="AK52" s="334"/>
      <c r="AL52" s="334"/>
      <c r="AM52" s="334"/>
      <c r="AN52" s="334"/>
      <c r="AO52" s="334"/>
      <c r="AP52" s="334"/>
      <c r="AQ52" s="334"/>
      <c r="AR52" s="335"/>
      <c r="AS52" s="319">
        <v>2290</v>
      </c>
      <c r="AT52" s="320"/>
      <c r="AU52" s="320"/>
      <c r="AV52" s="320"/>
      <c r="AW52" s="320"/>
      <c r="AX52" s="321"/>
      <c r="AY52" s="357">
        <v>8368</v>
      </c>
      <c r="AZ52" s="358"/>
      <c r="BA52" s="358"/>
      <c r="BB52" s="358"/>
      <c r="BC52" s="358"/>
      <c r="BD52" s="358"/>
      <c r="BE52" s="358"/>
      <c r="BF52" s="358"/>
      <c r="BG52" s="358"/>
      <c r="BH52" s="359"/>
      <c r="BI52" s="357">
        <f>BI41+BI45+BI48</f>
        <v>2496</v>
      </c>
      <c r="BJ52" s="358"/>
      <c r="BK52" s="358"/>
      <c r="BL52" s="358"/>
      <c r="BM52" s="358"/>
      <c r="BN52" s="358"/>
      <c r="BO52" s="358"/>
      <c r="BP52" s="358"/>
      <c r="BQ52" s="358"/>
      <c r="BR52" s="358"/>
      <c r="BS52" s="359"/>
    </row>
    <row r="53" spans="1:71" ht="13.5" customHeight="1">
      <c r="A53" s="10"/>
      <c r="C53" s="336" t="s">
        <v>177</v>
      </c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8"/>
      <c r="AS53" s="322"/>
      <c r="AT53" s="323"/>
      <c r="AU53" s="323"/>
      <c r="AV53" s="323"/>
      <c r="AW53" s="323"/>
      <c r="AX53" s="324"/>
      <c r="AY53" s="360"/>
      <c r="AZ53" s="361"/>
      <c r="BA53" s="361"/>
      <c r="BB53" s="361"/>
      <c r="BC53" s="361"/>
      <c r="BD53" s="361"/>
      <c r="BE53" s="361"/>
      <c r="BF53" s="361"/>
      <c r="BG53" s="361"/>
      <c r="BH53" s="362"/>
      <c r="BI53" s="360"/>
      <c r="BJ53" s="361"/>
      <c r="BK53" s="361"/>
      <c r="BL53" s="361"/>
      <c r="BM53" s="361"/>
      <c r="BN53" s="361"/>
      <c r="BO53" s="361"/>
      <c r="BP53" s="361"/>
      <c r="BQ53" s="361"/>
      <c r="BR53" s="361"/>
      <c r="BS53" s="362"/>
    </row>
    <row r="54" spans="1:71" ht="13.5" customHeight="1">
      <c r="A54" s="10"/>
      <c r="C54" s="339" t="s">
        <v>178</v>
      </c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13">
        <v>2295</v>
      </c>
      <c r="AT54" s="313"/>
      <c r="AU54" s="313"/>
      <c r="AV54" s="313"/>
      <c r="AW54" s="313"/>
      <c r="AX54" s="313"/>
      <c r="AY54" s="328" t="s">
        <v>230</v>
      </c>
      <c r="AZ54" s="328"/>
      <c r="BA54" s="328"/>
      <c r="BB54" s="328"/>
      <c r="BC54" s="328"/>
      <c r="BD54" s="328"/>
      <c r="BE54" s="328"/>
      <c r="BF54" s="328"/>
      <c r="BG54" s="328"/>
      <c r="BH54" s="328"/>
      <c r="BI54" s="328" t="s">
        <v>231</v>
      </c>
      <c r="BJ54" s="328"/>
      <c r="BK54" s="328"/>
      <c r="BL54" s="328"/>
      <c r="BM54" s="328"/>
      <c r="BN54" s="328"/>
      <c r="BO54" s="328"/>
      <c r="BP54" s="328"/>
      <c r="BQ54" s="328"/>
      <c r="BR54" s="328"/>
      <c r="BS54" s="328"/>
    </row>
    <row r="55" spans="1:71" ht="13.5" customHeight="1">
      <c r="A55" s="10"/>
      <c r="C55" s="340" t="s">
        <v>197</v>
      </c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13">
        <v>2300</v>
      </c>
      <c r="AT55" s="313"/>
      <c r="AU55" s="313"/>
      <c r="AV55" s="313"/>
      <c r="AW55" s="313"/>
      <c r="AX55" s="313"/>
      <c r="AY55" s="363" t="s">
        <v>264</v>
      </c>
      <c r="AZ55" s="363"/>
      <c r="BA55" s="363"/>
      <c r="BB55" s="363"/>
      <c r="BC55" s="363"/>
      <c r="BD55" s="363"/>
      <c r="BE55" s="363"/>
      <c r="BF55" s="363"/>
      <c r="BG55" s="363"/>
      <c r="BH55" s="363"/>
      <c r="BI55" s="328" t="s">
        <v>263</v>
      </c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</row>
    <row r="56" spans="1:71" ht="13.5" customHeight="1">
      <c r="A56" s="10"/>
      <c r="C56" s="332" t="s">
        <v>198</v>
      </c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  <c r="AO56" s="332"/>
      <c r="AP56" s="332"/>
      <c r="AQ56" s="332"/>
      <c r="AR56" s="332"/>
      <c r="AS56" s="313">
        <v>2305</v>
      </c>
      <c r="AT56" s="313"/>
      <c r="AU56" s="313"/>
      <c r="AV56" s="313"/>
      <c r="AW56" s="313"/>
      <c r="AX56" s="313"/>
      <c r="AY56" s="314" t="s">
        <v>95</v>
      </c>
      <c r="AZ56" s="314"/>
      <c r="BA56" s="314"/>
      <c r="BB56" s="314"/>
      <c r="BC56" s="314"/>
      <c r="BD56" s="314"/>
      <c r="BE56" s="314"/>
      <c r="BF56" s="314"/>
      <c r="BG56" s="314"/>
      <c r="BH56" s="314"/>
      <c r="BI56" s="314" t="s">
        <v>95</v>
      </c>
      <c r="BJ56" s="314"/>
      <c r="BK56" s="314"/>
      <c r="BL56" s="314"/>
      <c r="BM56" s="314"/>
      <c r="BN56" s="314"/>
      <c r="BO56" s="314"/>
      <c r="BP56" s="314"/>
      <c r="BQ56" s="314"/>
      <c r="BR56" s="314"/>
      <c r="BS56" s="314"/>
    </row>
    <row r="57" spans="1:71" ht="13.5" customHeight="1">
      <c r="A57" s="10"/>
      <c r="C57" s="333" t="s">
        <v>199</v>
      </c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5"/>
      <c r="AS57" s="319">
        <v>2350</v>
      </c>
      <c r="AT57" s="320"/>
      <c r="AU57" s="320"/>
      <c r="AV57" s="320"/>
      <c r="AW57" s="320"/>
      <c r="AX57" s="321"/>
      <c r="AY57" s="357">
        <v>3761</v>
      </c>
      <c r="AZ57" s="364"/>
      <c r="BA57" s="364"/>
      <c r="BB57" s="364"/>
      <c r="BC57" s="364"/>
      <c r="BD57" s="364"/>
      <c r="BE57" s="364"/>
      <c r="BF57" s="364"/>
      <c r="BG57" s="364"/>
      <c r="BH57" s="365"/>
      <c r="BI57" s="369">
        <f>BI52+BI55</f>
        <v>589</v>
      </c>
      <c r="BJ57" s="358"/>
      <c r="BK57" s="358"/>
      <c r="BL57" s="358"/>
      <c r="BM57" s="358"/>
      <c r="BN57" s="358"/>
      <c r="BO57" s="358"/>
      <c r="BP57" s="358"/>
      <c r="BQ57" s="358"/>
      <c r="BR57" s="358"/>
      <c r="BS57" s="359"/>
    </row>
    <row r="58" spans="1:71" ht="13.5" customHeight="1">
      <c r="A58" s="10"/>
      <c r="C58" s="336" t="s">
        <v>177</v>
      </c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8"/>
      <c r="AS58" s="322"/>
      <c r="AT58" s="323"/>
      <c r="AU58" s="323"/>
      <c r="AV58" s="323"/>
      <c r="AW58" s="323"/>
      <c r="AX58" s="324"/>
      <c r="AY58" s="366"/>
      <c r="AZ58" s="367"/>
      <c r="BA58" s="367"/>
      <c r="BB58" s="367"/>
      <c r="BC58" s="367"/>
      <c r="BD58" s="367"/>
      <c r="BE58" s="367"/>
      <c r="BF58" s="367"/>
      <c r="BG58" s="367"/>
      <c r="BH58" s="368"/>
      <c r="BI58" s="360"/>
      <c r="BJ58" s="361"/>
      <c r="BK58" s="361"/>
      <c r="BL58" s="361"/>
      <c r="BM58" s="361"/>
      <c r="BN58" s="361"/>
      <c r="BO58" s="361"/>
      <c r="BP58" s="361"/>
      <c r="BQ58" s="361"/>
      <c r="BR58" s="361"/>
      <c r="BS58" s="362"/>
    </row>
    <row r="59" spans="1:71" ht="13.5" customHeight="1">
      <c r="A59" s="10"/>
      <c r="C59" s="339" t="s">
        <v>178</v>
      </c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9"/>
      <c r="AR59" s="339"/>
      <c r="AS59" s="313">
        <v>2355</v>
      </c>
      <c r="AT59" s="313"/>
      <c r="AU59" s="313"/>
      <c r="AV59" s="313"/>
      <c r="AW59" s="313"/>
      <c r="AX59" s="313"/>
      <c r="AY59" s="328" t="s">
        <v>229</v>
      </c>
      <c r="AZ59" s="328"/>
      <c r="BA59" s="328"/>
      <c r="BB59" s="328"/>
      <c r="BC59" s="328"/>
      <c r="BD59" s="328"/>
      <c r="BE59" s="328"/>
      <c r="BF59" s="328"/>
      <c r="BG59" s="328"/>
      <c r="BH59" s="328"/>
      <c r="BI59" s="328" t="s">
        <v>229</v>
      </c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</row>
    <row r="60" spans="1:71" ht="13.5" customHeight="1">
      <c r="A60" s="10"/>
      <c r="B60" s="10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10"/>
    </row>
    <row r="61" spans="1:71" ht="13.5" customHeight="1" hidden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</row>
    <row r="62" spans="1:71" ht="13.5" customHeight="1" hidden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</row>
    <row r="63" spans="1:71" ht="13.5" customHeight="1" hidden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</row>
    <row r="64" spans="1:71" ht="13.5" customHeight="1" hidden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</row>
    <row r="65" spans="1:71" ht="13.5" customHeight="1" hidden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</row>
    <row r="66" spans="1:71" ht="13.5" customHeight="1" hidden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ht="13.5" customHeight="1" hidden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1:71" ht="13.5" customHeight="1" hidden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1:71" ht="13.5" customHeight="1" hidden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71" ht="13.5" customHeight="1" hidden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</row>
    <row r="71" spans="1:71" ht="13.5" customHeight="1" hidden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1:71" ht="13.5" customHeight="1" hidden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</row>
    <row r="73" spans="1:71" ht="10.5" customHeight="1" hidden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</row>
    <row r="74" spans="1:71" ht="13.5" customHeight="1">
      <c r="A74" s="10"/>
      <c r="B74" s="382" t="s">
        <v>200</v>
      </c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2"/>
      <c r="AC74" s="382"/>
      <c r="AD74" s="382"/>
      <c r="AE74" s="382"/>
      <c r="AF74" s="382"/>
      <c r="AG74" s="382"/>
      <c r="AH74" s="382"/>
      <c r="AI74" s="382"/>
      <c r="AJ74" s="382"/>
      <c r="AK74" s="382"/>
      <c r="AL74" s="382"/>
      <c r="AM74" s="382"/>
      <c r="AN74" s="382"/>
      <c r="AO74" s="382"/>
      <c r="AP74" s="382"/>
      <c r="AQ74" s="382"/>
      <c r="AR74" s="382"/>
      <c r="AS74" s="382"/>
      <c r="AT74" s="382"/>
      <c r="AU74" s="382"/>
      <c r="AV74" s="382"/>
      <c r="AW74" s="382"/>
      <c r="AX74" s="382"/>
      <c r="AY74" s="382"/>
      <c r="AZ74" s="382"/>
      <c r="BA74" s="382"/>
      <c r="BB74" s="382"/>
      <c r="BC74" s="382"/>
      <c r="BD74" s="382"/>
      <c r="BE74" s="382"/>
      <c r="BF74" s="382"/>
      <c r="BG74" s="382"/>
      <c r="BH74" s="382"/>
      <c r="BI74" s="382"/>
      <c r="BJ74" s="382"/>
      <c r="BK74" s="382"/>
      <c r="BL74" s="382"/>
      <c r="BM74" s="382"/>
      <c r="BN74" s="382"/>
      <c r="BO74" s="382"/>
      <c r="BP74" s="382"/>
      <c r="BQ74" s="382"/>
      <c r="BR74" s="382"/>
      <c r="BS74" s="382"/>
    </row>
    <row r="75" spans="1:71" ht="10.5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</row>
    <row r="76" spans="1:71" ht="54" customHeight="1">
      <c r="A76" s="63"/>
      <c r="B76" s="315" t="s">
        <v>168</v>
      </c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5"/>
      <c r="AH76" s="315"/>
      <c r="AI76" s="315"/>
      <c r="AJ76" s="315"/>
      <c r="AK76" s="315"/>
      <c r="AL76" s="315"/>
      <c r="AM76" s="315"/>
      <c r="AN76" s="315"/>
      <c r="AO76" s="315"/>
      <c r="AP76" s="315"/>
      <c r="AQ76" s="315"/>
      <c r="AR76" s="315"/>
      <c r="AS76" s="315"/>
      <c r="AT76" s="316" t="s">
        <v>19</v>
      </c>
      <c r="AU76" s="317"/>
      <c r="AV76" s="317"/>
      <c r="AW76" s="317"/>
      <c r="AX76" s="318"/>
      <c r="AY76" s="315" t="s">
        <v>169</v>
      </c>
      <c r="AZ76" s="315"/>
      <c r="BA76" s="315"/>
      <c r="BB76" s="315"/>
      <c r="BC76" s="315"/>
      <c r="BD76" s="315"/>
      <c r="BE76" s="315"/>
      <c r="BF76" s="315"/>
      <c r="BG76" s="315"/>
      <c r="BH76" s="315"/>
      <c r="BI76" s="315" t="s">
        <v>170</v>
      </c>
      <c r="BJ76" s="315"/>
      <c r="BK76" s="315"/>
      <c r="BL76" s="315"/>
      <c r="BM76" s="315"/>
      <c r="BN76" s="315"/>
      <c r="BO76" s="315"/>
      <c r="BP76" s="315"/>
      <c r="BQ76" s="315"/>
      <c r="BR76" s="315"/>
      <c r="BS76" s="315"/>
    </row>
    <row r="77" spans="1:71" ht="13.5" customHeight="1">
      <c r="A77" s="63"/>
      <c r="B77" s="315">
        <v>1</v>
      </c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315"/>
      <c r="AM77" s="315"/>
      <c r="AN77" s="315"/>
      <c r="AO77" s="315"/>
      <c r="AP77" s="315"/>
      <c r="AQ77" s="315"/>
      <c r="AR77" s="315"/>
      <c r="AS77" s="315"/>
      <c r="AT77" s="316">
        <v>2</v>
      </c>
      <c r="AU77" s="317"/>
      <c r="AV77" s="317"/>
      <c r="AW77" s="317"/>
      <c r="AX77" s="318"/>
      <c r="AY77" s="315">
        <v>3</v>
      </c>
      <c r="AZ77" s="315"/>
      <c r="BA77" s="315"/>
      <c r="BB77" s="315"/>
      <c r="BC77" s="315"/>
      <c r="BD77" s="315"/>
      <c r="BE77" s="315"/>
      <c r="BF77" s="315"/>
      <c r="BG77" s="315"/>
      <c r="BH77" s="315"/>
      <c r="BI77" s="315">
        <v>4</v>
      </c>
      <c r="BJ77" s="315"/>
      <c r="BK77" s="315"/>
      <c r="BL77" s="315"/>
      <c r="BM77" s="315"/>
      <c r="BN77" s="315"/>
      <c r="BO77" s="315"/>
      <c r="BP77" s="315"/>
      <c r="BQ77" s="315"/>
      <c r="BR77" s="315"/>
      <c r="BS77" s="315"/>
    </row>
    <row r="78" spans="1:71" ht="13.5" customHeight="1">
      <c r="A78" s="63"/>
      <c r="B78" s="340" t="s">
        <v>201</v>
      </c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29">
        <v>2400</v>
      </c>
      <c r="AU78" s="330"/>
      <c r="AV78" s="330"/>
      <c r="AW78" s="330"/>
      <c r="AX78" s="331"/>
      <c r="AY78" s="328"/>
      <c r="AZ78" s="328"/>
      <c r="BA78" s="328"/>
      <c r="BB78" s="328"/>
      <c r="BC78" s="328"/>
      <c r="BD78" s="328"/>
      <c r="BE78" s="328"/>
      <c r="BF78" s="328"/>
      <c r="BG78" s="328"/>
      <c r="BH78" s="328"/>
      <c r="BI78" s="325" t="s">
        <v>228</v>
      </c>
      <c r="BJ78" s="326"/>
      <c r="BK78" s="326"/>
      <c r="BL78" s="326"/>
      <c r="BM78" s="326"/>
      <c r="BN78" s="326"/>
      <c r="BO78" s="326"/>
      <c r="BP78" s="326"/>
      <c r="BQ78" s="326"/>
      <c r="BR78" s="326"/>
      <c r="BS78" s="327"/>
    </row>
    <row r="79" spans="1:71" ht="13.5" customHeight="1">
      <c r="A79" s="63"/>
      <c r="B79" s="340" t="s">
        <v>202</v>
      </c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40"/>
      <c r="AP79" s="340"/>
      <c r="AQ79" s="340"/>
      <c r="AR79" s="340"/>
      <c r="AS79" s="340"/>
      <c r="AT79" s="329">
        <v>2405</v>
      </c>
      <c r="AU79" s="330"/>
      <c r="AV79" s="330"/>
      <c r="AW79" s="330"/>
      <c r="AX79" s="331"/>
      <c r="AY79" s="314" t="s">
        <v>95</v>
      </c>
      <c r="AZ79" s="314"/>
      <c r="BA79" s="314"/>
      <c r="BB79" s="314"/>
      <c r="BC79" s="314"/>
      <c r="BD79" s="314"/>
      <c r="BE79" s="314"/>
      <c r="BF79" s="314"/>
      <c r="BG79" s="314"/>
      <c r="BH79" s="314"/>
      <c r="BI79" s="379" t="s">
        <v>95</v>
      </c>
      <c r="BJ79" s="380"/>
      <c r="BK79" s="380"/>
      <c r="BL79" s="380"/>
      <c r="BM79" s="380"/>
      <c r="BN79" s="380"/>
      <c r="BO79" s="380"/>
      <c r="BP79" s="380"/>
      <c r="BQ79" s="380"/>
      <c r="BR79" s="380"/>
      <c r="BS79" s="381"/>
    </row>
    <row r="80" spans="1:71" ht="13.5" customHeight="1">
      <c r="A80" s="63"/>
      <c r="B80" s="340" t="s">
        <v>116</v>
      </c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340"/>
      <c r="AQ80" s="340"/>
      <c r="AR80" s="340"/>
      <c r="AS80" s="340"/>
      <c r="AT80" s="329">
        <v>2410</v>
      </c>
      <c r="AU80" s="330"/>
      <c r="AV80" s="330"/>
      <c r="AW80" s="330"/>
      <c r="AX80" s="331"/>
      <c r="AY80" s="314" t="s">
        <v>95</v>
      </c>
      <c r="AZ80" s="314"/>
      <c r="BA80" s="314"/>
      <c r="BB80" s="314"/>
      <c r="BC80" s="314"/>
      <c r="BD80" s="314"/>
      <c r="BE80" s="314"/>
      <c r="BF80" s="314"/>
      <c r="BG80" s="314"/>
      <c r="BH80" s="314"/>
      <c r="BI80" s="379" t="s">
        <v>95</v>
      </c>
      <c r="BJ80" s="380"/>
      <c r="BK80" s="380"/>
      <c r="BL80" s="380"/>
      <c r="BM80" s="380"/>
      <c r="BN80" s="380"/>
      <c r="BO80" s="380"/>
      <c r="BP80" s="380"/>
      <c r="BQ80" s="380"/>
      <c r="BR80" s="380"/>
      <c r="BS80" s="381"/>
    </row>
    <row r="81" spans="1:71" ht="27" customHeight="1">
      <c r="A81" s="63"/>
      <c r="B81" s="340" t="s">
        <v>203</v>
      </c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40"/>
      <c r="AP81" s="340"/>
      <c r="AQ81" s="340"/>
      <c r="AR81" s="340"/>
      <c r="AS81" s="340"/>
      <c r="AT81" s="329">
        <v>2415</v>
      </c>
      <c r="AU81" s="330"/>
      <c r="AV81" s="330"/>
      <c r="AW81" s="330"/>
      <c r="AX81" s="331"/>
      <c r="AY81" s="314" t="s">
        <v>95</v>
      </c>
      <c r="AZ81" s="314"/>
      <c r="BA81" s="314"/>
      <c r="BB81" s="314"/>
      <c r="BC81" s="314"/>
      <c r="BD81" s="314"/>
      <c r="BE81" s="314"/>
      <c r="BF81" s="314"/>
      <c r="BG81" s="314"/>
      <c r="BH81" s="314"/>
      <c r="BI81" s="379" t="s">
        <v>95</v>
      </c>
      <c r="BJ81" s="380"/>
      <c r="BK81" s="380"/>
      <c r="BL81" s="380"/>
      <c r="BM81" s="380"/>
      <c r="BN81" s="380"/>
      <c r="BO81" s="380"/>
      <c r="BP81" s="380"/>
      <c r="BQ81" s="380"/>
      <c r="BR81" s="380"/>
      <c r="BS81" s="381"/>
    </row>
    <row r="82" spans="1:71" ht="13.5" customHeight="1">
      <c r="A82" s="63"/>
      <c r="B82" s="340" t="s">
        <v>204</v>
      </c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40"/>
      <c r="AQ82" s="340"/>
      <c r="AR82" s="340"/>
      <c r="AS82" s="340"/>
      <c r="AT82" s="329">
        <v>2445</v>
      </c>
      <c r="AU82" s="330"/>
      <c r="AV82" s="330"/>
      <c r="AW82" s="330"/>
      <c r="AX82" s="331"/>
      <c r="AY82" s="314" t="s">
        <v>95</v>
      </c>
      <c r="AZ82" s="314"/>
      <c r="BA82" s="314"/>
      <c r="BB82" s="314"/>
      <c r="BC82" s="314"/>
      <c r="BD82" s="314"/>
      <c r="BE82" s="314"/>
      <c r="BF82" s="314"/>
      <c r="BG82" s="314"/>
      <c r="BH82" s="314"/>
      <c r="BI82" s="379" t="s">
        <v>95</v>
      </c>
      <c r="BJ82" s="380"/>
      <c r="BK82" s="380"/>
      <c r="BL82" s="380"/>
      <c r="BM82" s="380"/>
      <c r="BN82" s="380"/>
      <c r="BO82" s="380"/>
      <c r="BP82" s="380"/>
      <c r="BQ82" s="380"/>
      <c r="BR82" s="380"/>
      <c r="BS82" s="381"/>
    </row>
    <row r="83" spans="1:71" ht="13.5" customHeight="1">
      <c r="A83" s="63"/>
      <c r="B83" s="413" t="s">
        <v>205</v>
      </c>
      <c r="C83" s="413"/>
      <c r="D83" s="413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3"/>
      <c r="AL83" s="413"/>
      <c r="AM83" s="413"/>
      <c r="AN83" s="413"/>
      <c r="AO83" s="413"/>
      <c r="AP83" s="413"/>
      <c r="AQ83" s="413"/>
      <c r="AR83" s="413"/>
      <c r="AS83" s="413"/>
      <c r="AT83" s="387">
        <v>2450</v>
      </c>
      <c r="AU83" s="388"/>
      <c r="AV83" s="388"/>
      <c r="AW83" s="388"/>
      <c r="AX83" s="389"/>
      <c r="AY83" s="363" t="s">
        <v>228</v>
      </c>
      <c r="AZ83" s="363"/>
      <c r="BA83" s="363"/>
      <c r="BB83" s="363"/>
      <c r="BC83" s="363"/>
      <c r="BD83" s="363"/>
      <c r="BE83" s="363"/>
      <c r="BF83" s="363"/>
      <c r="BG83" s="363"/>
      <c r="BH83" s="363"/>
      <c r="BI83" s="325" t="s">
        <v>228</v>
      </c>
      <c r="BJ83" s="326"/>
      <c r="BK83" s="326"/>
      <c r="BL83" s="326"/>
      <c r="BM83" s="326"/>
      <c r="BN83" s="326"/>
      <c r="BO83" s="326"/>
      <c r="BP83" s="326"/>
      <c r="BQ83" s="326"/>
      <c r="BR83" s="326"/>
      <c r="BS83" s="327"/>
    </row>
    <row r="84" spans="1:71" ht="13.5" customHeight="1">
      <c r="A84" s="63"/>
      <c r="B84" s="340" t="s">
        <v>206</v>
      </c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40"/>
      <c r="AQ84" s="340"/>
      <c r="AR84" s="340"/>
      <c r="AS84" s="340"/>
      <c r="AT84" s="329">
        <v>2455</v>
      </c>
      <c r="AU84" s="330"/>
      <c r="AV84" s="330"/>
      <c r="AW84" s="330"/>
      <c r="AX84" s="331"/>
      <c r="AY84" s="314" t="s">
        <v>95</v>
      </c>
      <c r="AZ84" s="314"/>
      <c r="BA84" s="314"/>
      <c r="BB84" s="314"/>
      <c r="BC84" s="314"/>
      <c r="BD84" s="314"/>
      <c r="BE84" s="314"/>
      <c r="BF84" s="314"/>
      <c r="BG84" s="314"/>
      <c r="BH84" s="314"/>
      <c r="BI84" s="379" t="s">
        <v>95</v>
      </c>
      <c r="BJ84" s="380"/>
      <c r="BK84" s="380"/>
      <c r="BL84" s="380"/>
      <c r="BM84" s="380"/>
      <c r="BN84" s="380"/>
      <c r="BO84" s="380"/>
      <c r="BP84" s="380"/>
      <c r="BQ84" s="380"/>
      <c r="BR84" s="380"/>
      <c r="BS84" s="381"/>
    </row>
    <row r="85" spans="1:71" ht="13.5" customHeight="1">
      <c r="A85" s="63"/>
      <c r="B85" s="413" t="s">
        <v>207</v>
      </c>
      <c r="C85" s="413"/>
      <c r="D85" s="413"/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  <c r="AD85" s="413"/>
      <c r="AE85" s="413"/>
      <c r="AF85" s="413"/>
      <c r="AG85" s="413"/>
      <c r="AH85" s="413"/>
      <c r="AI85" s="413"/>
      <c r="AJ85" s="413"/>
      <c r="AK85" s="413"/>
      <c r="AL85" s="413"/>
      <c r="AM85" s="413"/>
      <c r="AN85" s="413"/>
      <c r="AO85" s="413"/>
      <c r="AP85" s="413"/>
      <c r="AQ85" s="413"/>
      <c r="AR85" s="413"/>
      <c r="AS85" s="413"/>
      <c r="AT85" s="387">
        <v>2460</v>
      </c>
      <c r="AU85" s="388"/>
      <c r="AV85" s="388"/>
      <c r="AW85" s="388"/>
      <c r="AX85" s="389"/>
      <c r="AY85" s="383" t="s">
        <v>228</v>
      </c>
      <c r="AZ85" s="384"/>
      <c r="BA85" s="384"/>
      <c r="BB85" s="384"/>
      <c r="BC85" s="384"/>
      <c r="BD85" s="384"/>
      <c r="BE85" s="384"/>
      <c r="BF85" s="384"/>
      <c r="BG85" s="384"/>
      <c r="BH85" s="385"/>
      <c r="BI85" s="325" t="s">
        <v>228</v>
      </c>
      <c r="BJ85" s="326"/>
      <c r="BK85" s="326"/>
      <c r="BL85" s="326"/>
      <c r="BM85" s="326"/>
      <c r="BN85" s="326"/>
      <c r="BO85" s="326"/>
      <c r="BP85" s="326"/>
      <c r="BQ85" s="326"/>
      <c r="BR85" s="326"/>
      <c r="BS85" s="327"/>
    </row>
    <row r="86" spans="1:71" ht="13.5" customHeight="1">
      <c r="A86" s="63"/>
      <c r="B86" s="413" t="s">
        <v>208</v>
      </c>
      <c r="C86" s="413"/>
      <c r="D86" s="413"/>
      <c r="E86" s="413"/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  <c r="AC86" s="413"/>
      <c r="AD86" s="413"/>
      <c r="AE86" s="413"/>
      <c r="AF86" s="413"/>
      <c r="AG86" s="413"/>
      <c r="AH86" s="413"/>
      <c r="AI86" s="413"/>
      <c r="AJ86" s="413"/>
      <c r="AK86" s="413"/>
      <c r="AL86" s="413"/>
      <c r="AM86" s="413"/>
      <c r="AN86" s="413"/>
      <c r="AO86" s="413"/>
      <c r="AP86" s="413"/>
      <c r="AQ86" s="413"/>
      <c r="AR86" s="413"/>
      <c r="AS86" s="413"/>
      <c r="AT86" s="387">
        <v>2465</v>
      </c>
      <c r="AU86" s="388"/>
      <c r="AV86" s="388"/>
      <c r="AW86" s="388"/>
      <c r="AX86" s="389"/>
      <c r="AY86" s="396">
        <f>AY57</f>
        <v>3761</v>
      </c>
      <c r="AZ86" s="396"/>
      <c r="BA86" s="396"/>
      <c r="BB86" s="396"/>
      <c r="BC86" s="396"/>
      <c r="BD86" s="396"/>
      <c r="BE86" s="396"/>
      <c r="BF86" s="396"/>
      <c r="BG86" s="396"/>
      <c r="BH86" s="396"/>
      <c r="BI86" s="325" t="s">
        <v>262</v>
      </c>
      <c r="BJ86" s="326"/>
      <c r="BK86" s="326"/>
      <c r="BL86" s="326"/>
      <c r="BM86" s="326"/>
      <c r="BN86" s="326"/>
      <c r="BO86" s="326"/>
      <c r="BP86" s="326"/>
      <c r="BQ86" s="326"/>
      <c r="BR86" s="326"/>
      <c r="BS86" s="327"/>
    </row>
    <row r="87" spans="1:71" ht="13.5" customHeight="1" hidden="1">
      <c r="A87" s="10"/>
      <c r="B87" s="333" t="s">
        <v>209</v>
      </c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AD87" s="334"/>
      <c r="AE87" s="334"/>
      <c r="AF87" s="334"/>
      <c r="AG87" s="334"/>
      <c r="AH87" s="334"/>
      <c r="AI87" s="334"/>
      <c r="AJ87" s="334"/>
      <c r="AK87" s="334"/>
      <c r="AL87" s="334"/>
      <c r="AM87" s="334"/>
      <c r="AN87" s="334"/>
      <c r="AO87" s="334"/>
      <c r="AP87" s="334"/>
      <c r="AQ87" s="334"/>
      <c r="AR87" s="334"/>
      <c r="AS87" s="335"/>
      <c r="AT87" s="320">
        <v>2470</v>
      </c>
      <c r="AU87" s="320"/>
      <c r="AV87" s="320"/>
      <c r="AW87" s="320"/>
      <c r="AX87" s="321"/>
      <c r="AY87" s="390" t="s">
        <v>95</v>
      </c>
      <c r="AZ87" s="391"/>
      <c r="BA87" s="391"/>
      <c r="BB87" s="391"/>
      <c r="BC87" s="391"/>
      <c r="BD87" s="391"/>
      <c r="BE87" s="391"/>
      <c r="BF87" s="391"/>
      <c r="BG87" s="391"/>
      <c r="BH87" s="392"/>
      <c r="BI87" s="390" t="s">
        <v>95</v>
      </c>
      <c r="BJ87" s="391"/>
      <c r="BK87" s="391"/>
      <c r="BL87" s="391"/>
      <c r="BM87" s="391"/>
      <c r="BN87" s="391"/>
      <c r="BO87" s="391"/>
      <c r="BP87" s="391"/>
      <c r="BQ87" s="391"/>
      <c r="BR87" s="391"/>
      <c r="BS87" s="392"/>
    </row>
    <row r="88" spans="1:71" ht="13.5" customHeight="1" hidden="1">
      <c r="A88" s="10"/>
      <c r="B88" s="336" t="s">
        <v>210</v>
      </c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  <c r="AG88" s="337"/>
      <c r="AH88" s="337"/>
      <c r="AI88" s="337"/>
      <c r="AJ88" s="337"/>
      <c r="AK88" s="337"/>
      <c r="AL88" s="337"/>
      <c r="AM88" s="337"/>
      <c r="AN88" s="337"/>
      <c r="AO88" s="337"/>
      <c r="AP88" s="337"/>
      <c r="AQ88" s="337"/>
      <c r="AR88" s="337"/>
      <c r="AS88" s="338"/>
      <c r="AT88" s="323"/>
      <c r="AU88" s="323"/>
      <c r="AV88" s="323"/>
      <c r="AW88" s="323"/>
      <c r="AX88" s="324"/>
      <c r="AY88" s="393"/>
      <c r="AZ88" s="394"/>
      <c r="BA88" s="394"/>
      <c r="BB88" s="394"/>
      <c r="BC88" s="394"/>
      <c r="BD88" s="394"/>
      <c r="BE88" s="394"/>
      <c r="BF88" s="394"/>
      <c r="BG88" s="394"/>
      <c r="BH88" s="395"/>
      <c r="BI88" s="393"/>
      <c r="BJ88" s="394"/>
      <c r="BK88" s="394"/>
      <c r="BL88" s="394"/>
      <c r="BM88" s="394"/>
      <c r="BN88" s="394"/>
      <c r="BO88" s="394"/>
      <c r="BP88" s="394"/>
      <c r="BQ88" s="394"/>
      <c r="BR88" s="394"/>
      <c r="BS88" s="395"/>
    </row>
    <row r="89" spans="1:71" ht="13.5" customHeight="1" hidden="1">
      <c r="A89" s="10"/>
      <c r="B89" s="414" t="s">
        <v>211</v>
      </c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4"/>
      <c r="AG89" s="414"/>
      <c r="AH89" s="414"/>
      <c r="AI89" s="414"/>
      <c r="AJ89" s="414"/>
      <c r="AK89" s="414"/>
      <c r="AL89" s="414"/>
      <c r="AM89" s="414"/>
      <c r="AN89" s="414"/>
      <c r="AO89" s="414"/>
      <c r="AP89" s="414"/>
      <c r="AQ89" s="414"/>
      <c r="AR89" s="414"/>
      <c r="AS89" s="414"/>
      <c r="AT89" s="329">
        <v>2475</v>
      </c>
      <c r="AU89" s="330"/>
      <c r="AV89" s="330"/>
      <c r="AW89" s="330"/>
      <c r="AX89" s="331"/>
      <c r="AY89" s="314" t="s">
        <v>95</v>
      </c>
      <c r="AZ89" s="314"/>
      <c r="BA89" s="314"/>
      <c r="BB89" s="314"/>
      <c r="BC89" s="314"/>
      <c r="BD89" s="314"/>
      <c r="BE89" s="314"/>
      <c r="BF89" s="314"/>
      <c r="BG89" s="314"/>
      <c r="BH89" s="314"/>
      <c r="BI89" s="314" t="s">
        <v>95</v>
      </c>
      <c r="BJ89" s="314"/>
      <c r="BK89" s="314"/>
      <c r="BL89" s="314"/>
      <c r="BM89" s="314"/>
      <c r="BN89" s="314"/>
      <c r="BO89" s="314"/>
      <c r="BP89" s="314"/>
      <c r="BQ89" s="314"/>
      <c r="BR89" s="314"/>
      <c r="BS89" s="314"/>
    </row>
    <row r="90" spans="1:71" ht="13.5" customHeight="1" hidden="1">
      <c r="A90" s="10"/>
      <c r="B90" s="333" t="s">
        <v>212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4"/>
      <c r="AL90" s="334"/>
      <c r="AM90" s="334"/>
      <c r="AN90" s="334"/>
      <c r="AO90" s="334"/>
      <c r="AP90" s="334"/>
      <c r="AQ90" s="334"/>
      <c r="AR90" s="334"/>
      <c r="AS90" s="335"/>
      <c r="AT90" s="320">
        <v>2480</v>
      </c>
      <c r="AU90" s="320"/>
      <c r="AV90" s="320"/>
      <c r="AW90" s="320"/>
      <c r="AX90" s="321"/>
      <c r="AY90" s="390" t="s">
        <v>95</v>
      </c>
      <c r="AZ90" s="391"/>
      <c r="BA90" s="391"/>
      <c r="BB90" s="391"/>
      <c r="BC90" s="391"/>
      <c r="BD90" s="391"/>
      <c r="BE90" s="391"/>
      <c r="BF90" s="391"/>
      <c r="BG90" s="391"/>
      <c r="BH90" s="392"/>
      <c r="BI90" s="390" t="s">
        <v>95</v>
      </c>
      <c r="BJ90" s="391"/>
      <c r="BK90" s="391"/>
      <c r="BL90" s="391"/>
      <c r="BM90" s="391"/>
      <c r="BN90" s="391"/>
      <c r="BO90" s="391"/>
      <c r="BP90" s="391"/>
      <c r="BQ90" s="391"/>
      <c r="BR90" s="391"/>
      <c r="BS90" s="392"/>
    </row>
    <row r="91" spans="1:71" ht="13.5" customHeight="1" hidden="1">
      <c r="A91" s="10"/>
      <c r="B91" s="336" t="s">
        <v>210</v>
      </c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37"/>
      <c r="AQ91" s="337"/>
      <c r="AR91" s="337"/>
      <c r="AS91" s="338"/>
      <c r="AT91" s="323"/>
      <c r="AU91" s="323"/>
      <c r="AV91" s="323"/>
      <c r="AW91" s="323"/>
      <c r="AX91" s="324"/>
      <c r="AY91" s="401"/>
      <c r="AZ91" s="402"/>
      <c r="BA91" s="402"/>
      <c r="BB91" s="402"/>
      <c r="BC91" s="402"/>
      <c r="BD91" s="402"/>
      <c r="BE91" s="402"/>
      <c r="BF91" s="402"/>
      <c r="BG91" s="402"/>
      <c r="BH91" s="403"/>
      <c r="BI91" s="401"/>
      <c r="BJ91" s="402"/>
      <c r="BK91" s="402"/>
      <c r="BL91" s="402"/>
      <c r="BM91" s="402"/>
      <c r="BN91" s="402"/>
      <c r="BO91" s="402"/>
      <c r="BP91" s="402"/>
      <c r="BQ91" s="402"/>
      <c r="BR91" s="402"/>
      <c r="BS91" s="403"/>
    </row>
    <row r="92" spans="1:71" ht="13.5" customHeight="1" hidden="1">
      <c r="A92" s="10"/>
      <c r="B92" s="339" t="s">
        <v>211</v>
      </c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  <c r="AO92" s="339"/>
      <c r="AP92" s="339"/>
      <c r="AQ92" s="339"/>
      <c r="AR92" s="339"/>
      <c r="AS92" s="339"/>
      <c r="AT92" s="329">
        <v>2485</v>
      </c>
      <c r="AU92" s="330"/>
      <c r="AV92" s="330"/>
      <c r="AW92" s="330"/>
      <c r="AX92" s="331"/>
      <c r="AY92" s="386" t="s">
        <v>95</v>
      </c>
      <c r="AZ92" s="386"/>
      <c r="BA92" s="386"/>
      <c r="BB92" s="386"/>
      <c r="BC92" s="386"/>
      <c r="BD92" s="386"/>
      <c r="BE92" s="386"/>
      <c r="BF92" s="386"/>
      <c r="BG92" s="386"/>
      <c r="BH92" s="386"/>
      <c r="BI92" s="404" t="s">
        <v>95</v>
      </c>
      <c r="BJ92" s="405"/>
      <c r="BK92" s="405"/>
      <c r="BL92" s="405"/>
      <c r="BM92" s="405"/>
      <c r="BN92" s="405"/>
      <c r="BO92" s="405"/>
      <c r="BP92" s="405"/>
      <c r="BQ92" s="405"/>
      <c r="BR92" s="405"/>
      <c r="BS92" s="406"/>
    </row>
    <row r="93" spans="1:71" ht="18" customHeight="1">
      <c r="A93" s="10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10"/>
    </row>
    <row r="94" spans="1:71" ht="13.5" customHeight="1">
      <c r="A94" s="10"/>
      <c r="B94" s="382" t="s">
        <v>213</v>
      </c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2"/>
      <c r="AG94" s="382"/>
      <c r="AH94" s="382"/>
      <c r="AI94" s="382"/>
      <c r="AJ94" s="382"/>
      <c r="AK94" s="382"/>
      <c r="AL94" s="382"/>
      <c r="AM94" s="382"/>
      <c r="AN94" s="382"/>
      <c r="AO94" s="382"/>
      <c r="AP94" s="382"/>
      <c r="AQ94" s="382"/>
      <c r="AR94" s="382"/>
      <c r="AS94" s="382"/>
      <c r="AT94" s="382"/>
      <c r="AU94" s="382"/>
      <c r="AV94" s="382"/>
      <c r="AW94" s="382"/>
      <c r="AX94" s="382"/>
      <c r="AY94" s="382"/>
      <c r="AZ94" s="382"/>
      <c r="BA94" s="382"/>
      <c r="BB94" s="382"/>
      <c r="BC94" s="382"/>
      <c r="BD94" s="382"/>
      <c r="BE94" s="382"/>
      <c r="BF94" s="382"/>
      <c r="BG94" s="382"/>
      <c r="BH94" s="382"/>
      <c r="BI94" s="382"/>
      <c r="BJ94" s="382"/>
      <c r="BK94" s="382"/>
      <c r="BL94" s="382"/>
      <c r="BM94" s="382"/>
      <c r="BN94" s="382"/>
      <c r="BO94" s="382"/>
      <c r="BP94" s="382"/>
      <c r="BQ94" s="382"/>
      <c r="BR94" s="382"/>
      <c r="BS94" s="382"/>
    </row>
    <row r="95" spans="1:71" ht="9.75" customHeight="1">
      <c r="A95" s="10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</row>
    <row r="96" spans="1:71" ht="53.25" customHeight="1">
      <c r="A96" s="63"/>
      <c r="B96" s="400" t="s">
        <v>214</v>
      </c>
      <c r="C96" s="400"/>
      <c r="D96" s="400"/>
      <c r="E96" s="400"/>
      <c r="F96" s="400"/>
      <c r="G96" s="400"/>
      <c r="H96" s="400"/>
      <c r="I96" s="400"/>
      <c r="J96" s="400"/>
      <c r="K96" s="400"/>
      <c r="L96" s="400"/>
      <c r="M96" s="400"/>
      <c r="N96" s="400"/>
      <c r="O96" s="400"/>
      <c r="P96" s="400"/>
      <c r="Q96" s="400"/>
      <c r="R96" s="400"/>
      <c r="S96" s="400"/>
      <c r="T96" s="400"/>
      <c r="U96" s="400"/>
      <c r="V96" s="400"/>
      <c r="W96" s="400"/>
      <c r="X96" s="400"/>
      <c r="Y96" s="400"/>
      <c r="Z96" s="400"/>
      <c r="AA96" s="400"/>
      <c r="AB96" s="400"/>
      <c r="AC96" s="400"/>
      <c r="AD96" s="400"/>
      <c r="AE96" s="400"/>
      <c r="AF96" s="400"/>
      <c r="AG96" s="400"/>
      <c r="AH96" s="400"/>
      <c r="AI96" s="400"/>
      <c r="AJ96" s="400"/>
      <c r="AK96" s="400"/>
      <c r="AL96" s="400"/>
      <c r="AM96" s="400"/>
      <c r="AN96" s="400"/>
      <c r="AO96" s="400"/>
      <c r="AP96" s="400"/>
      <c r="AQ96" s="400"/>
      <c r="AR96" s="400"/>
      <c r="AS96" s="400"/>
      <c r="AT96" s="397" t="s">
        <v>19</v>
      </c>
      <c r="AU96" s="398"/>
      <c r="AV96" s="398"/>
      <c r="AW96" s="398"/>
      <c r="AX96" s="399"/>
      <c r="AY96" s="400" t="s">
        <v>169</v>
      </c>
      <c r="AZ96" s="400"/>
      <c r="BA96" s="400"/>
      <c r="BB96" s="400"/>
      <c r="BC96" s="400"/>
      <c r="BD96" s="400"/>
      <c r="BE96" s="400"/>
      <c r="BF96" s="400"/>
      <c r="BG96" s="400"/>
      <c r="BH96" s="400"/>
      <c r="BI96" s="400" t="s">
        <v>170</v>
      </c>
      <c r="BJ96" s="400"/>
      <c r="BK96" s="400"/>
      <c r="BL96" s="400"/>
      <c r="BM96" s="400"/>
      <c r="BN96" s="400"/>
      <c r="BO96" s="400"/>
      <c r="BP96" s="400"/>
      <c r="BQ96" s="400"/>
      <c r="BR96" s="400"/>
      <c r="BS96" s="400"/>
    </row>
    <row r="97" spans="1:71" ht="13.5" customHeight="1">
      <c r="A97" s="63"/>
      <c r="B97" s="400">
        <v>1</v>
      </c>
      <c r="C97" s="400"/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0"/>
      <c r="AM97" s="400"/>
      <c r="AN97" s="400"/>
      <c r="AO97" s="400"/>
      <c r="AP97" s="400"/>
      <c r="AQ97" s="400"/>
      <c r="AR97" s="400"/>
      <c r="AS97" s="400"/>
      <c r="AT97" s="397">
        <v>2</v>
      </c>
      <c r="AU97" s="398"/>
      <c r="AV97" s="398"/>
      <c r="AW97" s="398"/>
      <c r="AX97" s="399"/>
      <c r="AY97" s="400">
        <v>3</v>
      </c>
      <c r="AZ97" s="400"/>
      <c r="BA97" s="400"/>
      <c r="BB97" s="400"/>
      <c r="BC97" s="400"/>
      <c r="BD97" s="400"/>
      <c r="BE97" s="400"/>
      <c r="BF97" s="400"/>
      <c r="BG97" s="400"/>
      <c r="BH97" s="400"/>
      <c r="BI97" s="400">
        <v>4</v>
      </c>
      <c r="BJ97" s="400"/>
      <c r="BK97" s="400"/>
      <c r="BL97" s="400"/>
      <c r="BM97" s="400"/>
      <c r="BN97" s="400"/>
      <c r="BO97" s="400"/>
      <c r="BP97" s="400"/>
      <c r="BQ97" s="400"/>
      <c r="BR97" s="400"/>
      <c r="BS97" s="400"/>
    </row>
    <row r="98" spans="1:71" ht="13.5" customHeight="1">
      <c r="A98" s="63"/>
      <c r="B98" s="409" t="s">
        <v>215</v>
      </c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09"/>
      <c r="T98" s="409"/>
      <c r="U98" s="409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09"/>
      <c r="AL98" s="409"/>
      <c r="AM98" s="409"/>
      <c r="AN98" s="409"/>
      <c r="AO98" s="409"/>
      <c r="AP98" s="409"/>
      <c r="AQ98" s="409"/>
      <c r="AR98" s="409"/>
      <c r="AS98" s="409"/>
      <c r="AT98" s="397">
        <v>2500</v>
      </c>
      <c r="AU98" s="398"/>
      <c r="AV98" s="398"/>
      <c r="AW98" s="398"/>
      <c r="AX98" s="399"/>
      <c r="AY98" s="383">
        <v>15461</v>
      </c>
      <c r="AZ98" s="407"/>
      <c r="BA98" s="407"/>
      <c r="BB98" s="407"/>
      <c r="BC98" s="407"/>
      <c r="BD98" s="407"/>
      <c r="BE98" s="407"/>
      <c r="BF98" s="407"/>
      <c r="BG98" s="407"/>
      <c r="BH98" s="408"/>
      <c r="BI98" s="383">
        <v>15162</v>
      </c>
      <c r="BJ98" s="407"/>
      <c r="BK98" s="407"/>
      <c r="BL98" s="407"/>
      <c r="BM98" s="407"/>
      <c r="BN98" s="407"/>
      <c r="BO98" s="407"/>
      <c r="BP98" s="407"/>
      <c r="BQ98" s="407"/>
      <c r="BR98" s="407"/>
      <c r="BS98" s="408"/>
    </row>
    <row r="99" spans="1:71" ht="13.5" customHeight="1">
      <c r="A99" s="63"/>
      <c r="B99" s="409" t="s">
        <v>216</v>
      </c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/>
      <c r="AA99" s="409"/>
      <c r="AB99" s="409"/>
      <c r="AC99" s="409"/>
      <c r="AD99" s="409"/>
      <c r="AE99" s="409"/>
      <c r="AF99" s="409"/>
      <c r="AG99" s="409"/>
      <c r="AH99" s="409"/>
      <c r="AI99" s="409"/>
      <c r="AJ99" s="409"/>
      <c r="AK99" s="409"/>
      <c r="AL99" s="409"/>
      <c r="AM99" s="409"/>
      <c r="AN99" s="409"/>
      <c r="AO99" s="409"/>
      <c r="AP99" s="409"/>
      <c r="AQ99" s="409"/>
      <c r="AR99" s="409"/>
      <c r="AS99" s="409"/>
      <c r="AT99" s="397">
        <v>2505</v>
      </c>
      <c r="AU99" s="398"/>
      <c r="AV99" s="398"/>
      <c r="AW99" s="398"/>
      <c r="AX99" s="399"/>
      <c r="AY99" s="383">
        <v>82623</v>
      </c>
      <c r="AZ99" s="407"/>
      <c r="BA99" s="407"/>
      <c r="BB99" s="407"/>
      <c r="BC99" s="407"/>
      <c r="BD99" s="407"/>
      <c r="BE99" s="407"/>
      <c r="BF99" s="407"/>
      <c r="BG99" s="407"/>
      <c r="BH99" s="408"/>
      <c r="BI99" s="383">
        <v>73431</v>
      </c>
      <c r="BJ99" s="407"/>
      <c r="BK99" s="407"/>
      <c r="BL99" s="407"/>
      <c r="BM99" s="407"/>
      <c r="BN99" s="407"/>
      <c r="BO99" s="407"/>
      <c r="BP99" s="407"/>
      <c r="BQ99" s="407"/>
      <c r="BR99" s="407"/>
      <c r="BS99" s="408"/>
    </row>
    <row r="100" spans="1:71" ht="13.5" customHeight="1">
      <c r="A100" s="63"/>
      <c r="B100" s="409" t="s">
        <v>217</v>
      </c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409"/>
      <c r="Z100" s="409"/>
      <c r="AA100" s="409"/>
      <c r="AB100" s="409"/>
      <c r="AC100" s="409"/>
      <c r="AD100" s="409"/>
      <c r="AE100" s="409"/>
      <c r="AF100" s="409"/>
      <c r="AG100" s="409"/>
      <c r="AH100" s="409"/>
      <c r="AI100" s="409"/>
      <c r="AJ100" s="409"/>
      <c r="AK100" s="409"/>
      <c r="AL100" s="409"/>
      <c r="AM100" s="409"/>
      <c r="AN100" s="409"/>
      <c r="AO100" s="409"/>
      <c r="AP100" s="409"/>
      <c r="AQ100" s="409"/>
      <c r="AR100" s="409"/>
      <c r="AS100" s="409"/>
      <c r="AT100" s="397">
        <v>2510</v>
      </c>
      <c r="AU100" s="398"/>
      <c r="AV100" s="398"/>
      <c r="AW100" s="398"/>
      <c r="AX100" s="399"/>
      <c r="AY100" s="383">
        <v>17291</v>
      </c>
      <c r="AZ100" s="407"/>
      <c r="BA100" s="407"/>
      <c r="BB100" s="407"/>
      <c r="BC100" s="407"/>
      <c r="BD100" s="407"/>
      <c r="BE100" s="407"/>
      <c r="BF100" s="407"/>
      <c r="BG100" s="407"/>
      <c r="BH100" s="408"/>
      <c r="BI100" s="383">
        <v>18111</v>
      </c>
      <c r="BJ100" s="407"/>
      <c r="BK100" s="407"/>
      <c r="BL100" s="407"/>
      <c r="BM100" s="407"/>
      <c r="BN100" s="407"/>
      <c r="BO100" s="407"/>
      <c r="BP100" s="407"/>
      <c r="BQ100" s="407"/>
      <c r="BR100" s="407"/>
      <c r="BS100" s="408"/>
    </row>
    <row r="101" spans="1:71" ht="13.5" customHeight="1">
      <c r="A101" s="63"/>
      <c r="B101" s="409" t="s">
        <v>218</v>
      </c>
      <c r="C101" s="409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09"/>
      <c r="T101" s="409"/>
      <c r="U101" s="409"/>
      <c r="V101" s="409"/>
      <c r="W101" s="409"/>
      <c r="X101" s="409"/>
      <c r="Y101" s="409"/>
      <c r="Z101" s="409"/>
      <c r="AA101" s="409"/>
      <c r="AB101" s="409"/>
      <c r="AC101" s="409"/>
      <c r="AD101" s="409"/>
      <c r="AE101" s="409"/>
      <c r="AF101" s="409"/>
      <c r="AG101" s="409"/>
      <c r="AH101" s="409"/>
      <c r="AI101" s="409"/>
      <c r="AJ101" s="409"/>
      <c r="AK101" s="409"/>
      <c r="AL101" s="409"/>
      <c r="AM101" s="409"/>
      <c r="AN101" s="409"/>
      <c r="AO101" s="409"/>
      <c r="AP101" s="409"/>
      <c r="AQ101" s="409"/>
      <c r="AR101" s="409"/>
      <c r="AS101" s="409"/>
      <c r="AT101" s="397">
        <v>2515</v>
      </c>
      <c r="AU101" s="398"/>
      <c r="AV101" s="398"/>
      <c r="AW101" s="398"/>
      <c r="AX101" s="399"/>
      <c r="AY101" s="383">
        <v>7006</v>
      </c>
      <c r="AZ101" s="407"/>
      <c r="BA101" s="407"/>
      <c r="BB101" s="407"/>
      <c r="BC101" s="407"/>
      <c r="BD101" s="407"/>
      <c r="BE101" s="407"/>
      <c r="BF101" s="407"/>
      <c r="BG101" s="407"/>
      <c r="BH101" s="408"/>
      <c r="BI101" s="383">
        <v>6623</v>
      </c>
      <c r="BJ101" s="407"/>
      <c r="BK101" s="407"/>
      <c r="BL101" s="407"/>
      <c r="BM101" s="407"/>
      <c r="BN101" s="407"/>
      <c r="BO101" s="407"/>
      <c r="BP101" s="407"/>
      <c r="BQ101" s="407"/>
      <c r="BR101" s="407"/>
      <c r="BS101" s="408"/>
    </row>
    <row r="102" spans="1:71" ht="13.5" customHeight="1">
      <c r="A102" s="63"/>
      <c r="B102" s="409" t="s">
        <v>186</v>
      </c>
      <c r="C102" s="409"/>
      <c r="D102" s="409"/>
      <c r="E102" s="409"/>
      <c r="F102" s="409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409"/>
      <c r="Z102" s="409"/>
      <c r="AA102" s="409"/>
      <c r="AB102" s="409"/>
      <c r="AC102" s="409"/>
      <c r="AD102" s="409"/>
      <c r="AE102" s="409"/>
      <c r="AF102" s="409"/>
      <c r="AG102" s="409"/>
      <c r="AH102" s="409"/>
      <c r="AI102" s="409"/>
      <c r="AJ102" s="409"/>
      <c r="AK102" s="409"/>
      <c r="AL102" s="409"/>
      <c r="AM102" s="409"/>
      <c r="AN102" s="409"/>
      <c r="AO102" s="409"/>
      <c r="AP102" s="409"/>
      <c r="AQ102" s="409"/>
      <c r="AR102" s="409"/>
      <c r="AS102" s="409"/>
      <c r="AT102" s="397">
        <v>2520</v>
      </c>
      <c r="AU102" s="398"/>
      <c r="AV102" s="398"/>
      <c r="AW102" s="398"/>
      <c r="AX102" s="399"/>
      <c r="AY102" s="383">
        <v>18924</v>
      </c>
      <c r="AZ102" s="407"/>
      <c r="BA102" s="407"/>
      <c r="BB102" s="407"/>
      <c r="BC102" s="407"/>
      <c r="BD102" s="407"/>
      <c r="BE102" s="407"/>
      <c r="BF102" s="407"/>
      <c r="BG102" s="407"/>
      <c r="BH102" s="408"/>
      <c r="BI102" s="383">
        <v>29676</v>
      </c>
      <c r="BJ102" s="407"/>
      <c r="BK102" s="407"/>
      <c r="BL102" s="407"/>
      <c r="BM102" s="407"/>
      <c r="BN102" s="407"/>
      <c r="BO102" s="407"/>
      <c r="BP102" s="407"/>
      <c r="BQ102" s="407"/>
      <c r="BR102" s="407"/>
      <c r="BS102" s="408"/>
    </row>
    <row r="103" spans="1:71" ht="13.5" customHeight="1">
      <c r="A103" s="63"/>
      <c r="B103" s="450" t="s">
        <v>219</v>
      </c>
      <c r="C103" s="450"/>
      <c r="D103" s="450"/>
      <c r="E103" s="450"/>
      <c r="F103" s="450"/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50"/>
      <c r="R103" s="450"/>
      <c r="S103" s="450"/>
      <c r="T103" s="450"/>
      <c r="U103" s="450"/>
      <c r="V103" s="450"/>
      <c r="W103" s="450"/>
      <c r="X103" s="450"/>
      <c r="Y103" s="450"/>
      <c r="Z103" s="450"/>
      <c r="AA103" s="450"/>
      <c r="AB103" s="450"/>
      <c r="AC103" s="450"/>
      <c r="AD103" s="450"/>
      <c r="AE103" s="450"/>
      <c r="AF103" s="450"/>
      <c r="AG103" s="450"/>
      <c r="AH103" s="450"/>
      <c r="AI103" s="450"/>
      <c r="AJ103" s="450"/>
      <c r="AK103" s="450"/>
      <c r="AL103" s="450"/>
      <c r="AM103" s="450"/>
      <c r="AN103" s="450"/>
      <c r="AO103" s="450"/>
      <c r="AP103" s="450"/>
      <c r="AQ103" s="450"/>
      <c r="AR103" s="450"/>
      <c r="AS103" s="450"/>
      <c r="AT103" s="410">
        <v>2550</v>
      </c>
      <c r="AU103" s="411"/>
      <c r="AV103" s="411"/>
      <c r="AW103" s="411"/>
      <c r="AX103" s="412"/>
      <c r="AY103" s="383">
        <f>SUM(AY98:BH102)</f>
        <v>141305</v>
      </c>
      <c r="AZ103" s="407"/>
      <c r="BA103" s="407"/>
      <c r="BB103" s="407"/>
      <c r="BC103" s="407"/>
      <c r="BD103" s="407"/>
      <c r="BE103" s="407"/>
      <c r="BF103" s="407"/>
      <c r="BG103" s="407"/>
      <c r="BH103" s="408"/>
      <c r="BI103" s="383">
        <f>SUM(BI98:BS102)</f>
        <v>143003</v>
      </c>
      <c r="BJ103" s="407"/>
      <c r="BK103" s="407"/>
      <c r="BL103" s="407"/>
      <c r="BM103" s="407"/>
      <c r="BN103" s="407"/>
      <c r="BO103" s="407"/>
      <c r="BP103" s="407"/>
      <c r="BQ103" s="407"/>
      <c r="BR103" s="407"/>
      <c r="BS103" s="408"/>
    </row>
    <row r="104" spans="1:71" ht="14.25" customHeight="1">
      <c r="A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</row>
    <row r="105" spans="1:71" ht="13.5" customHeight="1">
      <c r="A105" s="10"/>
      <c r="B105" s="382" t="s">
        <v>220</v>
      </c>
      <c r="C105" s="382"/>
      <c r="D105" s="382"/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2"/>
      <c r="AG105" s="382"/>
      <c r="AH105" s="382"/>
      <c r="AI105" s="382"/>
      <c r="AJ105" s="382"/>
      <c r="AK105" s="382"/>
      <c r="AL105" s="382"/>
      <c r="AM105" s="382"/>
      <c r="AN105" s="382"/>
      <c r="AO105" s="382"/>
      <c r="AP105" s="382"/>
      <c r="AQ105" s="382"/>
      <c r="AR105" s="382"/>
      <c r="AS105" s="382"/>
      <c r="AT105" s="382"/>
      <c r="AU105" s="382"/>
      <c r="AV105" s="382"/>
      <c r="AW105" s="382"/>
      <c r="AX105" s="382"/>
      <c r="AY105" s="382"/>
      <c r="AZ105" s="382"/>
      <c r="BA105" s="382"/>
      <c r="BB105" s="382"/>
      <c r="BC105" s="382"/>
      <c r="BD105" s="382"/>
      <c r="BE105" s="382"/>
      <c r="BF105" s="382"/>
      <c r="BG105" s="382"/>
      <c r="BH105" s="382"/>
      <c r="BI105" s="382"/>
      <c r="BJ105" s="382"/>
      <c r="BK105" s="382"/>
      <c r="BL105" s="382"/>
      <c r="BM105" s="382"/>
      <c r="BN105" s="382"/>
      <c r="BO105" s="382"/>
      <c r="BP105" s="382"/>
      <c r="BQ105" s="382"/>
      <c r="BR105" s="382"/>
      <c r="BS105" s="382"/>
    </row>
    <row r="106" spans="1:71" ht="10.5" customHeight="1">
      <c r="A106" s="10"/>
      <c r="B106" s="10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10"/>
    </row>
    <row r="107" spans="1:71" ht="54" customHeight="1">
      <c r="A107" s="63"/>
      <c r="B107" s="400" t="s">
        <v>214</v>
      </c>
      <c r="C107" s="400"/>
      <c r="D107" s="400"/>
      <c r="E107" s="400"/>
      <c r="F107" s="400"/>
      <c r="G107" s="400"/>
      <c r="H107" s="400"/>
      <c r="I107" s="400"/>
      <c r="J107" s="400"/>
      <c r="K107" s="400"/>
      <c r="L107" s="400"/>
      <c r="M107" s="400"/>
      <c r="N107" s="400"/>
      <c r="O107" s="400"/>
      <c r="P107" s="400"/>
      <c r="Q107" s="400"/>
      <c r="R107" s="400"/>
      <c r="S107" s="400"/>
      <c r="T107" s="400"/>
      <c r="U107" s="400"/>
      <c r="V107" s="400"/>
      <c r="W107" s="400"/>
      <c r="X107" s="400"/>
      <c r="Y107" s="400"/>
      <c r="Z107" s="400"/>
      <c r="AA107" s="400"/>
      <c r="AB107" s="400"/>
      <c r="AC107" s="400"/>
      <c r="AD107" s="400"/>
      <c r="AE107" s="400"/>
      <c r="AF107" s="400"/>
      <c r="AG107" s="400"/>
      <c r="AH107" s="400"/>
      <c r="AI107" s="400"/>
      <c r="AJ107" s="400"/>
      <c r="AK107" s="400"/>
      <c r="AL107" s="400"/>
      <c r="AM107" s="400"/>
      <c r="AN107" s="400"/>
      <c r="AO107" s="400"/>
      <c r="AP107" s="400"/>
      <c r="AQ107" s="400"/>
      <c r="AR107" s="400"/>
      <c r="AS107" s="400"/>
      <c r="AT107" s="397" t="s">
        <v>19</v>
      </c>
      <c r="AU107" s="398"/>
      <c r="AV107" s="398"/>
      <c r="AW107" s="398"/>
      <c r="AX107" s="399"/>
      <c r="AY107" s="400" t="s">
        <v>169</v>
      </c>
      <c r="AZ107" s="400"/>
      <c r="BA107" s="400"/>
      <c r="BB107" s="400"/>
      <c r="BC107" s="400"/>
      <c r="BD107" s="400"/>
      <c r="BE107" s="400"/>
      <c r="BF107" s="400"/>
      <c r="BG107" s="400"/>
      <c r="BH107" s="400"/>
      <c r="BI107" s="400" t="s">
        <v>170</v>
      </c>
      <c r="BJ107" s="400"/>
      <c r="BK107" s="400"/>
      <c r="BL107" s="400"/>
      <c r="BM107" s="400"/>
      <c r="BN107" s="400"/>
      <c r="BO107" s="400"/>
      <c r="BP107" s="400"/>
      <c r="BQ107" s="400"/>
      <c r="BR107" s="400"/>
      <c r="BS107" s="400"/>
    </row>
    <row r="108" spans="1:71" ht="13.5" customHeight="1">
      <c r="A108" s="63"/>
      <c r="B108" s="400">
        <v>1</v>
      </c>
      <c r="C108" s="400"/>
      <c r="D108" s="400"/>
      <c r="E108" s="400"/>
      <c r="F108" s="400"/>
      <c r="G108" s="400"/>
      <c r="H108" s="400"/>
      <c r="I108" s="400"/>
      <c r="J108" s="400"/>
      <c r="K108" s="400"/>
      <c r="L108" s="400"/>
      <c r="M108" s="400"/>
      <c r="N108" s="400"/>
      <c r="O108" s="400"/>
      <c r="P108" s="400"/>
      <c r="Q108" s="400"/>
      <c r="R108" s="400"/>
      <c r="S108" s="400"/>
      <c r="T108" s="400"/>
      <c r="U108" s="400"/>
      <c r="V108" s="400"/>
      <c r="W108" s="400"/>
      <c r="X108" s="400"/>
      <c r="Y108" s="400"/>
      <c r="Z108" s="400"/>
      <c r="AA108" s="400"/>
      <c r="AB108" s="400"/>
      <c r="AC108" s="400"/>
      <c r="AD108" s="400"/>
      <c r="AE108" s="400"/>
      <c r="AF108" s="400"/>
      <c r="AG108" s="400"/>
      <c r="AH108" s="400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397">
        <v>2</v>
      </c>
      <c r="AU108" s="398"/>
      <c r="AV108" s="398"/>
      <c r="AW108" s="398"/>
      <c r="AX108" s="399"/>
      <c r="AY108" s="400">
        <v>3</v>
      </c>
      <c r="AZ108" s="400"/>
      <c r="BA108" s="400"/>
      <c r="BB108" s="400"/>
      <c r="BC108" s="400"/>
      <c r="BD108" s="400"/>
      <c r="BE108" s="400"/>
      <c r="BF108" s="400"/>
      <c r="BG108" s="400"/>
      <c r="BH108" s="400"/>
      <c r="BI108" s="400">
        <v>4</v>
      </c>
      <c r="BJ108" s="400"/>
      <c r="BK108" s="400"/>
      <c r="BL108" s="400"/>
      <c r="BM108" s="400"/>
      <c r="BN108" s="400"/>
      <c r="BO108" s="400"/>
      <c r="BP108" s="400"/>
      <c r="BQ108" s="400"/>
      <c r="BR108" s="400"/>
      <c r="BS108" s="400"/>
    </row>
    <row r="109" spans="1:71" ht="13.5" customHeight="1">
      <c r="A109" s="63"/>
      <c r="B109" s="409" t="s">
        <v>221</v>
      </c>
      <c r="C109" s="409"/>
      <c r="D109" s="409"/>
      <c r="E109" s="409"/>
      <c r="F109" s="409"/>
      <c r="G109" s="409"/>
      <c r="H109" s="409"/>
      <c r="I109" s="409"/>
      <c r="J109" s="409"/>
      <c r="K109" s="409"/>
      <c r="L109" s="409"/>
      <c r="M109" s="409"/>
      <c r="N109" s="409"/>
      <c r="O109" s="409"/>
      <c r="P109" s="409"/>
      <c r="Q109" s="409"/>
      <c r="R109" s="409"/>
      <c r="S109" s="409"/>
      <c r="T109" s="409"/>
      <c r="U109" s="409"/>
      <c r="V109" s="409"/>
      <c r="W109" s="409"/>
      <c r="X109" s="409"/>
      <c r="Y109" s="409"/>
      <c r="Z109" s="409"/>
      <c r="AA109" s="409"/>
      <c r="AB109" s="409"/>
      <c r="AC109" s="409"/>
      <c r="AD109" s="409"/>
      <c r="AE109" s="409"/>
      <c r="AF109" s="409"/>
      <c r="AG109" s="409"/>
      <c r="AH109" s="409"/>
      <c r="AI109" s="409"/>
      <c r="AJ109" s="409"/>
      <c r="AK109" s="409"/>
      <c r="AL109" s="409"/>
      <c r="AM109" s="409"/>
      <c r="AN109" s="409"/>
      <c r="AO109" s="409"/>
      <c r="AP109" s="409"/>
      <c r="AQ109" s="409"/>
      <c r="AR109" s="409"/>
      <c r="AS109" s="409"/>
      <c r="AT109" s="397">
        <v>2600</v>
      </c>
      <c r="AU109" s="398"/>
      <c r="AV109" s="398"/>
      <c r="AW109" s="398"/>
      <c r="AX109" s="399"/>
      <c r="AY109" s="400" t="s">
        <v>95</v>
      </c>
      <c r="AZ109" s="400"/>
      <c r="BA109" s="400"/>
      <c r="BB109" s="400"/>
      <c r="BC109" s="400"/>
      <c r="BD109" s="400"/>
      <c r="BE109" s="400"/>
      <c r="BF109" s="400"/>
      <c r="BG109" s="400"/>
      <c r="BH109" s="400"/>
      <c r="BI109" s="400" t="s">
        <v>95</v>
      </c>
      <c r="BJ109" s="400"/>
      <c r="BK109" s="400"/>
      <c r="BL109" s="400"/>
      <c r="BM109" s="400"/>
      <c r="BN109" s="400"/>
      <c r="BO109" s="400"/>
      <c r="BP109" s="400"/>
      <c r="BQ109" s="400"/>
      <c r="BR109" s="400"/>
      <c r="BS109" s="400"/>
    </row>
    <row r="110" spans="1:71" ht="13.5" customHeight="1">
      <c r="A110" s="63"/>
      <c r="B110" s="409" t="s">
        <v>222</v>
      </c>
      <c r="C110" s="409"/>
      <c r="D110" s="409"/>
      <c r="E110" s="409"/>
      <c r="F110" s="409"/>
      <c r="G110" s="409"/>
      <c r="H110" s="409"/>
      <c r="I110" s="409"/>
      <c r="J110" s="409"/>
      <c r="K110" s="409"/>
      <c r="L110" s="409"/>
      <c r="M110" s="409"/>
      <c r="N110" s="409"/>
      <c r="O110" s="409"/>
      <c r="P110" s="409"/>
      <c r="Q110" s="409"/>
      <c r="R110" s="409"/>
      <c r="S110" s="409"/>
      <c r="T110" s="409"/>
      <c r="U110" s="409"/>
      <c r="V110" s="409"/>
      <c r="W110" s="409"/>
      <c r="X110" s="409"/>
      <c r="Y110" s="409"/>
      <c r="Z110" s="409"/>
      <c r="AA110" s="409"/>
      <c r="AB110" s="409"/>
      <c r="AC110" s="409"/>
      <c r="AD110" s="409"/>
      <c r="AE110" s="409"/>
      <c r="AF110" s="409"/>
      <c r="AG110" s="409"/>
      <c r="AH110" s="409"/>
      <c r="AI110" s="409"/>
      <c r="AJ110" s="409"/>
      <c r="AK110" s="409"/>
      <c r="AL110" s="409"/>
      <c r="AM110" s="409"/>
      <c r="AN110" s="409"/>
      <c r="AO110" s="409"/>
      <c r="AP110" s="409"/>
      <c r="AQ110" s="409"/>
      <c r="AR110" s="409"/>
      <c r="AS110" s="409"/>
      <c r="AT110" s="397">
        <v>2605</v>
      </c>
      <c r="AU110" s="398"/>
      <c r="AV110" s="398"/>
      <c r="AW110" s="398"/>
      <c r="AX110" s="399"/>
      <c r="AY110" s="400" t="s">
        <v>95</v>
      </c>
      <c r="AZ110" s="400"/>
      <c r="BA110" s="400"/>
      <c r="BB110" s="400"/>
      <c r="BC110" s="400"/>
      <c r="BD110" s="400"/>
      <c r="BE110" s="400"/>
      <c r="BF110" s="400"/>
      <c r="BG110" s="400"/>
      <c r="BH110" s="400"/>
      <c r="BI110" s="400" t="s">
        <v>95</v>
      </c>
      <c r="BJ110" s="400"/>
      <c r="BK110" s="400"/>
      <c r="BL110" s="400"/>
      <c r="BM110" s="400"/>
      <c r="BN110" s="400"/>
      <c r="BO110" s="400"/>
      <c r="BP110" s="400"/>
      <c r="BQ110" s="400"/>
      <c r="BR110" s="400"/>
      <c r="BS110" s="400"/>
    </row>
    <row r="111" spans="1:71" ht="13.5" customHeight="1">
      <c r="A111" s="63"/>
      <c r="B111" s="409" t="s">
        <v>223</v>
      </c>
      <c r="C111" s="409"/>
      <c r="D111" s="409"/>
      <c r="E111" s="409"/>
      <c r="F111" s="409"/>
      <c r="G111" s="409"/>
      <c r="H111" s="409"/>
      <c r="I111" s="409"/>
      <c r="J111" s="409"/>
      <c r="K111" s="409"/>
      <c r="L111" s="409"/>
      <c r="M111" s="409"/>
      <c r="N111" s="409"/>
      <c r="O111" s="409"/>
      <c r="P111" s="409"/>
      <c r="Q111" s="409"/>
      <c r="R111" s="409"/>
      <c r="S111" s="409"/>
      <c r="T111" s="409"/>
      <c r="U111" s="409"/>
      <c r="V111" s="409"/>
      <c r="W111" s="409"/>
      <c r="X111" s="409"/>
      <c r="Y111" s="409"/>
      <c r="Z111" s="409"/>
      <c r="AA111" s="409"/>
      <c r="AB111" s="409"/>
      <c r="AC111" s="409"/>
      <c r="AD111" s="409"/>
      <c r="AE111" s="409"/>
      <c r="AF111" s="409"/>
      <c r="AG111" s="409"/>
      <c r="AH111" s="409"/>
      <c r="AI111" s="409"/>
      <c r="AJ111" s="409"/>
      <c r="AK111" s="409"/>
      <c r="AL111" s="409"/>
      <c r="AM111" s="409"/>
      <c r="AN111" s="409"/>
      <c r="AO111" s="409"/>
      <c r="AP111" s="409"/>
      <c r="AQ111" s="409"/>
      <c r="AR111" s="409"/>
      <c r="AS111" s="409"/>
      <c r="AT111" s="397">
        <v>2610</v>
      </c>
      <c r="AU111" s="398"/>
      <c r="AV111" s="398"/>
      <c r="AW111" s="398"/>
      <c r="AX111" s="399"/>
      <c r="AY111" s="400" t="s">
        <v>95</v>
      </c>
      <c r="AZ111" s="400"/>
      <c r="BA111" s="400"/>
      <c r="BB111" s="400"/>
      <c r="BC111" s="400"/>
      <c r="BD111" s="400"/>
      <c r="BE111" s="400"/>
      <c r="BF111" s="400"/>
      <c r="BG111" s="400"/>
      <c r="BH111" s="400"/>
      <c r="BI111" s="400" t="s">
        <v>95</v>
      </c>
      <c r="BJ111" s="400"/>
      <c r="BK111" s="400"/>
      <c r="BL111" s="400"/>
      <c r="BM111" s="400"/>
      <c r="BN111" s="400"/>
      <c r="BO111" s="400"/>
      <c r="BP111" s="400"/>
      <c r="BQ111" s="400"/>
      <c r="BR111" s="400"/>
      <c r="BS111" s="400"/>
    </row>
    <row r="112" spans="1:71" ht="13.5" customHeight="1">
      <c r="A112" s="63"/>
      <c r="B112" s="409" t="s">
        <v>224</v>
      </c>
      <c r="C112" s="409"/>
      <c r="D112" s="409"/>
      <c r="E112" s="409"/>
      <c r="F112" s="409"/>
      <c r="G112" s="409"/>
      <c r="H112" s="409"/>
      <c r="I112" s="409"/>
      <c r="J112" s="409"/>
      <c r="K112" s="409"/>
      <c r="L112" s="409"/>
      <c r="M112" s="409"/>
      <c r="N112" s="409"/>
      <c r="O112" s="409"/>
      <c r="P112" s="409"/>
      <c r="Q112" s="409"/>
      <c r="R112" s="409"/>
      <c r="S112" s="409"/>
      <c r="T112" s="409"/>
      <c r="U112" s="409"/>
      <c r="V112" s="409"/>
      <c r="W112" s="409"/>
      <c r="X112" s="409"/>
      <c r="Y112" s="409"/>
      <c r="Z112" s="409"/>
      <c r="AA112" s="409"/>
      <c r="AB112" s="409"/>
      <c r="AC112" s="409"/>
      <c r="AD112" s="409"/>
      <c r="AE112" s="409"/>
      <c r="AF112" s="409"/>
      <c r="AG112" s="409"/>
      <c r="AH112" s="409"/>
      <c r="AI112" s="409"/>
      <c r="AJ112" s="409"/>
      <c r="AK112" s="409"/>
      <c r="AL112" s="409"/>
      <c r="AM112" s="409"/>
      <c r="AN112" s="409"/>
      <c r="AO112" s="409"/>
      <c r="AP112" s="409"/>
      <c r="AQ112" s="409"/>
      <c r="AR112" s="409"/>
      <c r="AS112" s="409"/>
      <c r="AT112" s="397">
        <v>2615</v>
      </c>
      <c r="AU112" s="398"/>
      <c r="AV112" s="398"/>
      <c r="AW112" s="398"/>
      <c r="AX112" s="399"/>
      <c r="AY112" s="400" t="s">
        <v>95</v>
      </c>
      <c r="AZ112" s="400"/>
      <c r="BA112" s="400"/>
      <c r="BB112" s="400"/>
      <c r="BC112" s="400"/>
      <c r="BD112" s="400"/>
      <c r="BE112" s="400"/>
      <c r="BF112" s="400"/>
      <c r="BG112" s="400"/>
      <c r="BH112" s="400"/>
      <c r="BI112" s="400" t="s">
        <v>95</v>
      </c>
      <c r="BJ112" s="400"/>
      <c r="BK112" s="400"/>
      <c r="BL112" s="400"/>
      <c r="BM112" s="400"/>
      <c r="BN112" s="400"/>
      <c r="BO112" s="400"/>
      <c r="BP112" s="400"/>
      <c r="BQ112" s="400"/>
      <c r="BR112" s="400"/>
      <c r="BS112" s="400"/>
    </row>
    <row r="113" spans="1:71" ht="13.5" customHeight="1">
      <c r="A113" s="63"/>
      <c r="B113" s="409" t="s">
        <v>225</v>
      </c>
      <c r="C113" s="409"/>
      <c r="D113" s="409"/>
      <c r="E113" s="409"/>
      <c r="F113" s="409"/>
      <c r="G113" s="409"/>
      <c r="H113" s="409"/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  <c r="S113" s="409"/>
      <c r="T113" s="409"/>
      <c r="U113" s="409"/>
      <c r="V113" s="409"/>
      <c r="W113" s="409"/>
      <c r="X113" s="409"/>
      <c r="Y113" s="409"/>
      <c r="Z113" s="409"/>
      <c r="AA113" s="409"/>
      <c r="AB113" s="409"/>
      <c r="AC113" s="409"/>
      <c r="AD113" s="409"/>
      <c r="AE113" s="409"/>
      <c r="AF113" s="409"/>
      <c r="AG113" s="409"/>
      <c r="AH113" s="409"/>
      <c r="AI113" s="409"/>
      <c r="AJ113" s="409"/>
      <c r="AK113" s="409"/>
      <c r="AL113" s="409"/>
      <c r="AM113" s="409"/>
      <c r="AN113" s="409"/>
      <c r="AO113" s="409"/>
      <c r="AP113" s="409"/>
      <c r="AQ113" s="409"/>
      <c r="AR113" s="409"/>
      <c r="AS113" s="409"/>
      <c r="AT113" s="397">
        <v>2650</v>
      </c>
      <c r="AU113" s="398"/>
      <c r="AV113" s="398"/>
      <c r="AW113" s="398"/>
      <c r="AX113" s="399"/>
      <c r="AY113" s="400" t="s">
        <v>95</v>
      </c>
      <c r="AZ113" s="400"/>
      <c r="BA113" s="400"/>
      <c r="BB113" s="400"/>
      <c r="BC113" s="400"/>
      <c r="BD113" s="400"/>
      <c r="BE113" s="400"/>
      <c r="BF113" s="400"/>
      <c r="BG113" s="400"/>
      <c r="BH113" s="400"/>
      <c r="BI113" s="400" t="s">
        <v>95</v>
      </c>
      <c r="BJ113" s="400"/>
      <c r="BK113" s="400"/>
      <c r="BL113" s="400"/>
      <c r="BM113" s="400"/>
      <c r="BN113" s="400"/>
      <c r="BO113" s="400"/>
      <c r="BP113" s="400"/>
      <c r="BQ113" s="400"/>
      <c r="BR113" s="400"/>
      <c r="BS113" s="400"/>
    </row>
    <row r="114" spans="1:71" ht="13.5" customHeight="1">
      <c r="A114" s="10"/>
      <c r="B114" s="10"/>
      <c r="C114" s="7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</row>
    <row r="115" spans="1:67" ht="13.5" thickBot="1">
      <c r="A115" s="449" t="s">
        <v>78</v>
      </c>
      <c r="B115" s="449"/>
      <c r="C115" s="449"/>
      <c r="D115" s="449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451" t="s">
        <v>157</v>
      </c>
      <c r="AZ115" s="451"/>
      <c r="BA115" s="451"/>
      <c r="BB115" s="451"/>
      <c r="BC115" s="451"/>
      <c r="BD115" s="451"/>
      <c r="BE115" s="451"/>
      <c r="BF115" s="451"/>
      <c r="BG115" s="451"/>
      <c r="BH115" s="451"/>
      <c r="BI115" s="451"/>
      <c r="BJ115" s="451"/>
      <c r="BK115" s="451"/>
      <c r="BL115" s="451"/>
      <c r="BM115" s="451"/>
      <c r="BN115" s="451"/>
      <c r="BO115" s="452"/>
    </row>
    <row r="116" spans="1:67" ht="8.25" customHeight="1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ht="13.5" thickBot="1">
      <c r="A117" s="453" t="s">
        <v>79</v>
      </c>
      <c r="B117" s="453"/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53"/>
      <c r="R117" s="453"/>
      <c r="S117" s="453"/>
      <c r="T117" s="453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451" t="s">
        <v>158</v>
      </c>
      <c r="AZ117" s="451"/>
      <c r="BA117" s="451"/>
      <c r="BB117" s="451"/>
      <c r="BC117" s="451"/>
      <c r="BD117" s="451"/>
      <c r="BE117" s="451"/>
      <c r="BF117" s="451"/>
      <c r="BG117" s="451"/>
      <c r="BH117" s="451"/>
      <c r="BI117" s="451"/>
      <c r="BJ117" s="451"/>
      <c r="BK117" s="451"/>
      <c r="BL117" s="451"/>
      <c r="BM117" s="451"/>
      <c r="BN117" s="451"/>
      <c r="BO117" s="452"/>
    </row>
    <row r="118" spans="1:67" ht="12.7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</sheetData>
  <sheetProtection/>
  <mergeCells count="315">
    <mergeCell ref="AS35:AX35"/>
    <mergeCell ref="AY35:BH35"/>
    <mergeCell ref="BI35:BS35"/>
    <mergeCell ref="BI76:BS76"/>
    <mergeCell ref="AT76:AX76"/>
    <mergeCell ref="AS55:AX55"/>
    <mergeCell ref="AS52:AX53"/>
    <mergeCell ref="AS43:AX43"/>
    <mergeCell ref="AS44:AX44"/>
    <mergeCell ref="AS45:AX45"/>
    <mergeCell ref="BI77:BS77"/>
    <mergeCell ref="BI78:BS78"/>
    <mergeCell ref="AY76:BH76"/>
    <mergeCell ref="AY77:BH77"/>
    <mergeCell ref="AY78:BH78"/>
    <mergeCell ref="AT77:AX77"/>
    <mergeCell ref="AT78:AX78"/>
    <mergeCell ref="C56:AR56"/>
    <mergeCell ref="C57:AR57"/>
    <mergeCell ref="AS59:AX59"/>
    <mergeCell ref="AS57:AX58"/>
    <mergeCell ref="C58:AR58"/>
    <mergeCell ref="C59:AR59"/>
    <mergeCell ref="AS56:AX56"/>
    <mergeCell ref="C54:AR54"/>
    <mergeCell ref="C55:AR55"/>
    <mergeCell ref="C46:AR46"/>
    <mergeCell ref="C48:AR48"/>
    <mergeCell ref="C49:AR49"/>
    <mergeCell ref="C50:AR50"/>
    <mergeCell ref="C47:AR47"/>
    <mergeCell ref="C30:AR30"/>
    <mergeCell ref="C31:AR31"/>
    <mergeCell ref="C33:AR33"/>
    <mergeCell ref="C35:AR35"/>
    <mergeCell ref="C52:AR52"/>
    <mergeCell ref="C53:AR53"/>
    <mergeCell ref="C14:AR14"/>
    <mergeCell ref="C15:AR15"/>
    <mergeCell ref="C16:AR16"/>
    <mergeCell ref="C23:AR23"/>
    <mergeCell ref="C22:AR22"/>
    <mergeCell ref="C17:AR17"/>
    <mergeCell ref="C18:AR18"/>
    <mergeCell ref="C19:AR19"/>
    <mergeCell ref="C20:AR20"/>
    <mergeCell ref="C21:AR21"/>
    <mergeCell ref="AS46:AX46"/>
    <mergeCell ref="AS50:AX50"/>
    <mergeCell ref="AS47:AX47"/>
    <mergeCell ref="AS51:AX51"/>
    <mergeCell ref="C27:AR27"/>
    <mergeCell ref="C32:AR32"/>
    <mergeCell ref="C36:AR36"/>
    <mergeCell ref="C37:AR37"/>
    <mergeCell ref="C28:AR28"/>
    <mergeCell ref="C29:AR29"/>
    <mergeCell ref="AS54:AX54"/>
    <mergeCell ref="C38:AR38"/>
    <mergeCell ref="C41:AR41"/>
    <mergeCell ref="C42:AR42"/>
    <mergeCell ref="C43:AR43"/>
    <mergeCell ref="C44:AR44"/>
    <mergeCell ref="C45:AR45"/>
    <mergeCell ref="C40:AR40"/>
    <mergeCell ref="AS39:AX39"/>
    <mergeCell ref="AS40:AX40"/>
    <mergeCell ref="AY52:BH53"/>
    <mergeCell ref="AY47:BH47"/>
    <mergeCell ref="AS32:AX32"/>
    <mergeCell ref="AS36:AX36"/>
    <mergeCell ref="AS37:AX37"/>
    <mergeCell ref="AS38:AX38"/>
    <mergeCell ref="AS33:AX33"/>
    <mergeCell ref="AS41:AX42"/>
    <mergeCell ref="AY33:BH33"/>
    <mergeCell ref="AY34:BH34"/>
    <mergeCell ref="AS18:AX18"/>
    <mergeCell ref="AS19:AX19"/>
    <mergeCell ref="AS21:AX21"/>
    <mergeCell ref="AY54:BH54"/>
    <mergeCell ref="AY38:BH38"/>
    <mergeCell ref="AY43:BH43"/>
    <mergeCell ref="AY44:BH44"/>
    <mergeCell ref="AY45:BH45"/>
    <mergeCell ref="AY49:BH49"/>
    <mergeCell ref="AY50:BH50"/>
    <mergeCell ref="AY57:BH58"/>
    <mergeCell ref="AY46:BH46"/>
    <mergeCell ref="AY48:BH48"/>
    <mergeCell ref="BI43:BS43"/>
    <mergeCell ref="AY55:BH55"/>
    <mergeCell ref="BI57:BS58"/>
    <mergeCell ref="BI44:BS44"/>
    <mergeCell ref="BI45:BS45"/>
    <mergeCell ref="BI50:BS50"/>
    <mergeCell ref="BI47:BS47"/>
    <mergeCell ref="AY39:BH39"/>
    <mergeCell ref="BI39:BS39"/>
    <mergeCell ref="AY37:BH37"/>
    <mergeCell ref="AY29:BH29"/>
    <mergeCell ref="AY30:BH30"/>
    <mergeCell ref="BI28:BS28"/>
    <mergeCell ref="BI29:BS29"/>
    <mergeCell ref="BI30:BS30"/>
    <mergeCell ref="AY32:BH32"/>
    <mergeCell ref="AY56:BH56"/>
    <mergeCell ref="C51:AR51"/>
    <mergeCell ref="AY14:BH14"/>
    <mergeCell ref="AY15:BH15"/>
    <mergeCell ref="AY16:BH16"/>
    <mergeCell ref="AS14:AX14"/>
    <mergeCell ref="AS15:AX15"/>
    <mergeCell ref="AS16:AX16"/>
    <mergeCell ref="AS20:AX20"/>
    <mergeCell ref="AS17:AX17"/>
    <mergeCell ref="AY59:BH59"/>
    <mergeCell ref="AY40:BH40"/>
    <mergeCell ref="AY41:BH42"/>
    <mergeCell ref="B81:AS81"/>
    <mergeCell ref="AT79:AX79"/>
    <mergeCell ref="B76:AS76"/>
    <mergeCell ref="B77:AS77"/>
    <mergeCell ref="B78:AS78"/>
    <mergeCell ref="B79:AS79"/>
    <mergeCell ref="B80:AS80"/>
    <mergeCell ref="BI16:BS16"/>
    <mergeCell ref="BI27:BS27"/>
    <mergeCell ref="BI25:BS26"/>
    <mergeCell ref="BI18:BS18"/>
    <mergeCell ref="BI19:BS19"/>
    <mergeCell ref="BI20:BS20"/>
    <mergeCell ref="BI21:BS21"/>
    <mergeCell ref="BI24:BS24"/>
    <mergeCell ref="BI56:BS56"/>
    <mergeCell ref="BI52:BS53"/>
    <mergeCell ref="BI32:BS32"/>
    <mergeCell ref="BI36:BS36"/>
    <mergeCell ref="BI37:BS37"/>
    <mergeCell ref="BI38:BS38"/>
    <mergeCell ref="BI41:BS42"/>
    <mergeCell ref="BI46:BS46"/>
    <mergeCell ref="BI40:BS40"/>
    <mergeCell ref="BI33:BS33"/>
    <mergeCell ref="BI80:BS80"/>
    <mergeCell ref="BI81:BS81"/>
    <mergeCell ref="BI82:BS82"/>
    <mergeCell ref="BI54:BS54"/>
    <mergeCell ref="BI55:BS55"/>
    <mergeCell ref="BI59:BS59"/>
    <mergeCell ref="BI79:BS79"/>
    <mergeCell ref="B74:BS74"/>
    <mergeCell ref="AT82:AX82"/>
    <mergeCell ref="B82:AS82"/>
    <mergeCell ref="AY79:BH79"/>
    <mergeCell ref="AY85:BH85"/>
    <mergeCell ref="AY80:BH80"/>
    <mergeCell ref="AY81:BH81"/>
    <mergeCell ref="AY82:BH82"/>
    <mergeCell ref="AY83:BH83"/>
    <mergeCell ref="AY84:BH84"/>
    <mergeCell ref="BI83:BS83"/>
    <mergeCell ref="BI84:BS84"/>
    <mergeCell ref="BI85:BS85"/>
    <mergeCell ref="BI86:BS86"/>
    <mergeCell ref="AY92:BH92"/>
    <mergeCell ref="AT83:AX83"/>
    <mergeCell ref="BI87:BS88"/>
    <mergeCell ref="AY86:BH86"/>
    <mergeCell ref="AY89:BH89"/>
    <mergeCell ref="AY87:BH88"/>
    <mergeCell ref="AT85:AX85"/>
    <mergeCell ref="AT86:AX86"/>
    <mergeCell ref="BI89:BS89"/>
    <mergeCell ref="AT84:AX84"/>
    <mergeCell ref="AT98:AX98"/>
    <mergeCell ref="AT99:AX99"/>
    <mergeCell ref="AY96:BH96"/>
    <mergeCell ref="AY97:BH97"/>
    <mergeCell ref="AT96:AX96"/>
    <mergeCell ref="AT87:AX88"/>
    <mergeCell ref="AT89:AX89"/>
    <mergeCell ref="AT92:AX92"/>
    <mergeCell ref="B94:BS94"/>
    <mergeCell ref="BI96:BS96"/>
    <mergeCell ref="AY90:BH91"/>
    <mergeCell ref="BI90:BS91"/>
    <mergeCell ref="BI92:BS92"/>
    <mergeCell ref="B91:AS91"/>
    <mergeCell ref="BI107:BS107"/>
    <mergeCell ref="AY101:BH101"/>
    <mergeCell ref="BI101:BS101"/>
    <mergeCell ref="BI103:BS103"/>
    <mergeCell ref="AY102:BH102"/>
    <mergeCell ref="AT97:AX97"/>
    <mergeCell ref="AY100:BH100"/>
    <mergeCell ref="AY99:BH99"/>
    <mergeCell ref="BI113:BS113"/>
    <mergeCell ref="AY109:BH109"/>
    <mergeCell ref="AY110:BH110"/>
    <mergeCell ref="AY111:BH111"/>
    <mergeCell ref="AY112:BH112"/>
    <mergeCell ref="AY113:BH113"/>
    <mergeCell ref="BI109:BS109"/>
    <mergeCell ref="BI110:BS110"/>
    <mergeCell ref="BI111:BS111"/>
    <mergeCell ref="BI112:BS112"/>
    <mergeCell ref="B102:AS102"/>
    <mergeCell ref="AY108:BH108"/>
    <mergeCell ref="AT103:AX103"/>
    <mergeCell ref="AT102:AX102"/>
    <mergeCell ref="AT101:AX101"/>
    <mergeCell ref="AY103:BH103"/>
    <mergeCell ref="AT108:AX108"/>
    <mergeCell ref="B83:AS83"/>
    <mergeCell ref="B97:AS97"/>
    <mergeCell ref="B98:AS98"/>
    <mergeCell ref="B84:AS84"/>
    <mergeCell ref="B87:AS87"/>
    <mergeCell ref="B88:AS88"/>
    <mergeCell ref="B89:AS89"/>
    <mergeCell ref="B86:AS86"/>
    <mergeCell ref="B96:AS96"/>
    <mergeCell ref="B90:AS90"/>
    <mergeCell ref="L4:AX4"/>
    <mergeCell ref="BP3:BR3"/>
    <mergeCell ref="BM3:BO3"/>
    <mergeCell ref="C3:BH3"/>
    <mergeCell ref="BJ3:BL3"/>
    <mergeCell ref="C4:K4"/>
    <mergeCell ref="BJ2:BR2"/>
    <mergeCell ref="BJ4:BR4"/>
    <mergeCell ref="BA4:BI4"/>
    <mergeCell ref="AY36:BH36"/>
    <mergeCell ref="AY17:BH17"/>
    <mergeCell ref="AY18:BH18"/>
    <mergeCell ref="AY19:BH19"/>
    <mergeCell ref="AY20:BH20"/>
    <mergeCell ref="BI34:BS34"/>
    <mergeCell ref="BI15:BS15"/>
    <mergeCell ref="AT81:AX81"/>
    <mergeCell ref="L5:AX5"/>
    <mergeCell ref="AS22:AX23"/>
    <mergeCell ref="C24:AR24"/>
    <mergeCell ref="AS31:AX31"/>
    <mergeCell ref="C34:AR34"/>
    <mergeCell ref="AS34:AX34"/>
    <mergeCell ref="C39:AR39"/>
    <mergeCell ref="AS27:AX27"/>
    <mergeCell ref="AT80:AX80"/>
    <mergeCell ref="AY22:BH23"/>
    <mergeCell ref="BI22:BS23"/>
    <mergeCell ref="AY31:BH31"/>
    <mergeCell ref="BI31:BS31"/>
    <mergeCell ref="AS28:AX28"/>
    <mergeCell ref="AS29:AX29"/>
    <mergeCell ref="AS30:AX30"/>
    <mergeCell ref="AY28:BH28"/>
    <mergeCell ref="AY27:BH27"/>
    <mergeCell ref="L6:AX6"/>
    <mergeCell ref="C8:BR8"/>
    <mergeCell ref="C9:BR9"/>
    <mergeCell ref="BJ11:BR11"/>
    <mergeCell ref="AP11:AX11"/>
    <mergeCell ref="AY11:BI11"/>
    <mergeCell ref="B13:BS13"/>
    <mergeCell ref="BI14:BS14"/>
    <mergeCell ref="AY24:BH24"/>
    <mergeCell ref="AS25:AX26"/>
    <mergeCell ref="C25:AR25"/>
    <mergeCell ref="C26:AR26"/>
    <mergeCell ref="AY25:BH26"/>
    <mergeCell ref="AS24:AX24"/>
    <mergeCell ref="AY21:BH21"/>
    <mergeCell ref="BI17:BS17"/>
    <mergeCell ref="A115:T115"/>
    <mergeCell ref="B103:AS103"/>
    <mergeCell ref="AT100:AX100"/>
    <mergeCell ref="B92:AS92"/>
    <mergeCell ref="AT90:AX91"/>
    <mergeCell ref="B99:AS99"/>
    <mergeCell ref="B109:AS109"/>
    <mergeCell ref="AT111:AX111"/>
    <mergeCell ref="AT110:AX110"/>
    <mergeCell ref="AT112:AX112"/>
    <mergeCell ref="B85:AS85"/>
    <mergeCell ref="B110:AS110"/>
    <mergeCell ref="B100:AS100"/>
    <mergeCell ref="AY51:BH51"/>
    <mergeCell ref="BI51:BS51"/>
    <mergeCell ref="AY115:BO115"/>
    <mergeCell ref="BI97:BS97"/>
    <mergeCell ref="BI98:BS98"/>
    <mergeCell ref="BI99:BS99"/>
    <mergeCell ref="AY98:BH98"/>
    <mergeCell ref="BI108:BS108"/>
    <mergeCell ref="AY107:BH107"/>
    <mergeCell ref="AT113:AX113"/>
    <mergeCell ref="BI100:BS100"/>
    <mergeCell ref="B105:BS105"/>
    <mergeCell ref="BI102:BS102"/>
    <mergeCell ref="AT109:AX109"/>
    <mergeCell ref="B107:AS107"/>
    <mergeCell ref="B108:AS108"/>
    <mergeCell ref="B101:AS101"/>
    <mergeCell ref="AY117:BO117"/>
    <mergeCell ref="AS48:AX48"/>
    <mergeCell ref="AS49:AX49"/>
    <mergeCell ref="BI48:BS48"/>
    <mergeCell ref="BI49:BS49"/>
    <mergeCell ref="B111:AS111"/>
    <mergeCell ref="B112:AS112"/>
    <mergeCell ref="B113:AS113"/>
    <mergeCell ref="AT107:AX107"/>
    <mergeCell ref="A117:T117"/>
  </mergeCells>
  <printOptions/>
  <pageMargins left="0.3937007874015748" right="0.3937007874015748" top="0.3937007874015748" bottom="0.3937007874015748" header="0.11811023622047245" footer="0.11811023622047245"/>
  <pageSetup fitToHeight="2" horizontalDpi="600" verticalDpi="600" orientation="portrait" paperSize="9" scale="86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Admin</cp:lastModifiedBy>
  <cp:lastPrinted>2016-07-27T07:22:03Z</cp:lastPrinted>
  <dcterms:created xsi:type="dcterms:W3CDTF">2013-03-11T08:56:37Z</dcterms:created>
  <dcterms:modified xsi:type="dcterms:W3CDTF">2019-10-22T12:39:45Z</dcterms:modified>
  <cp:category/>
  <cp:version/>
  <cp:contentType/>
  <cp:contentStatus/>
</cp:coreProperties>
</file>